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Jelena\F I N.  I Z V J E Š Ć A\2022\12- godišnj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E285" i="9" s="1"/>
  <c r="B285" i="9" s="1"/>
  <c r="G285" i="9"/>
  <c r="F285" i="9"/>
  <c r="H284" i="9"/>
  <c r="E284" i="9" s="1"/>
  <c r="B284" i="9" s="1"/>
  <c r="G284" i="9"/>
  <c r="F284" i="9"/>
  <c r="H283" i="9"/>
  <c r="G283" i="9"/>
  <c r="F283" i="9"/>
  <c r="F282" i="9"/>
  <c r="H281" i="9"/>
  <c r="G281" i="9"/>
  <c r="F281" i="9"/>
  <c r="E281" i="9"/>
  <c r="B281" i="9" s="1"/>
  <c r="H280" i="9"/>
  <c r="G280" i="9"/>
  <c r="F280" i="9"/>
  <c r="H279" i="9"/>
  <c r="G279" i="9"/>
  <c r="F279" i="9"/>
  <c r="F278" i="9"/>
  <c r="F277" i="9"/>
  <c r="F276" i="9"/>
  <c r="L274" i="9"/>
  <c r="H274" i="9"/>
  <c r="F274" i="9"/>
  <c r="I273" i="9"/>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M224" i="9"/>
  <c r="L224" i="9"/>
  <c r="F224" i="9"/>
  <c r="E224" i="9"/>
  <c r="B224" i="9"/>
  <c r="M223" i="9"/>
  <c r="L223" i="9"/>
  <c r="F223" i="9" s="1"/>
  <c r="E223" i="9"/>
  <c r="B223" i="9"/>
  <c r="M222" i="9"/>
  <c r="L222" i="9"/>
  <c r="E222" i="9"/>
  <c r="M221" i="9"/>
  <c r="L221" i="9"/>
  <c r="E221" i="9"/>
  <c r="M220" i="9"/>
  <c r="L220" i="9"/>
  <c r="E220" i="9"/>
  <c r="M219" i="9"/>
  <c r="L219" i="9"/>
  <c r="E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G69" i="9"/>
  <c r="F69" i="9"/>
  <c r="H68" i="9"/>
  <c r="G68" i="9"/>
  <c r="F68" i="9"/>
  <c r="E68" i="9"/>
  <c r="B68" i="9" s="1"/>
  <c r="H67" i="9"/>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E30" i="9" s="1"/>
  <c r="B30" i="9" s="1"/>
  <c r="G30" i="9"/>
  <c r="F30" i="9"/>
  <c r="H29" i="9"/>
  <c r="G29" i="9"/>
  <c r="F29" i="9"/>
  <c r="H28" i="9"/>
  <c r="G28" i="9"/>
  <c r="F28" i="9"/>
  <c r="E28" i="9"/>
  <c r="B28" i="9" s="1"/>
  <c r="H27" i="9"/>
  <c r="E27" i="9" s="1"/>
  <c r="B27" i="9" s="1"/>
  <c r="G27" i="9"/>
  <c r="F27" i="9"/>
  <c r="H26" i="9"/>
  <c r="E26" i="9" s="1"/>
  <c r="B26" i="9" s="1"/>
  <c r="G26" i="9"/>
  <c r="F26" i="9"/>
  <c r="H25" i="9"/>
  <c r="E25" i="9" s="1"/>
  <c r="B25" i="9" s="1"/>
  <c r="G25" i="9"/>
  <c r="F25" i="9"/>
  <c r="H24" i="9"/>
  <c r="G24" i="9"/>
  <c r="F24" i="9"/>
  <c r="E24" i="9"/>
  <c r="B24" i="9" s="1"/>
  <c r="H23" i="9"/>
  <c r="E23" i="9" s="1"/>
  <c r="B23" i="9" s="1"/>
  <c r="G23" i="9"/>
  <c r="F23" i="9"/>
  <c r="H22" i="9"/>
  <c r="G22" i="9"/>
  <c r="F22" i="9"/>
  <c r="E22" i="9"/>
  <c r="B22" i="9" s="1"/>
  <c r="H21" i="9"/>
  <c r="E21" i="9" s="1"/>
  <c r="B21" i="9" s="1"/>
  <c r="G21" i="9"/>
  <c r="F21" i="9"/>
  <c r="F20" i="9"/>
  <c r="F4" i="9"/>
  <c r="O3" i="9"/>
  <c r="G274" i="9" s="1"/>
  <c r="E274" i="9" s="1"/>
  <c r="I3" i="9"/>
  <c r="H3" i="9"/>
  <c r="G3" i="9"/>
  <c r="D101" i="8"/>
  <c r="I36" i="3" s="1"/>
  <c r="D95" i="8"/>
  <c r="D90" i="8"/>
  <c r="D85" i="8"/>
  <c r="D80" i="8"/>
  <c r="D75" i="8"/>
  <c r="D70" i="8"/>
  <c r="D65" i="8"/>
  <c r="D60" i="8"/>
  <c r="D55" i="8"/>
  <c r="D50" i="8"/>
  <c r="D49" i="8"/>
  <c r="D44" i="8"/>
  <c r="D43" i="8"/>
  <c r="D36" i="8"/>
  <c r="D26" i="8"/>
  <c r="D24" i="8" s="1"/>
  <c r="C1499" i="1" s="1"/>
  <c r="D18" i="8"/>
  <c r="D8" i="8"/>
  <c r="D6" i="8" s="1"/>
  <c r="C1481" i="1" s="1"/>
  <c r="E44" i="7"/>
  <c r="I32" i="3" s="1"/>
  <c r="D44" i="7"/>
  <c r="E39" i="7"/>
  <c r="D39" i="7"/>
  <c r="D38" i="7"/>
  <c r="E30" i="7"/>
  <c r="D1461" i="1" s="1"/>
  <c r="D30" i="7"/>
  <c r="E23" i="7"/>
  <c r="D23" i="7"/>
  <c r="E22" i="7"/>
  <c r="I30" i="3" s="1"/>
  <c r="D22" i="7"/>
  <c r="E7" i="7"/>
  <c r="D1438" i="1" s="1"/>
  <c r="H1438" i="1" s="1"/>
  <c r="D7" i="7"/>
  <c r="E6" i="7"/>
  <c r="D1437" i="1" s="1"/>
  <c r="H1437" i="1" s="1"/>
  <c r="D6" i="7"/>
  <c r="E5" i="7"/>
  <c r="I29" i="3"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E115" i="6"/>
  <c r="D115" i="6"/>
  <c r="F115" i="6" s="1"/>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157" i="1" s="1"/>
  <c r="H1157" i="1" s="1"/>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1034" i="1" s="1"/>
  <c r="D56" i="5"/>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E363" i="4"/>
  <c r="D358" i="1" s="1"/>
  <c r="F362" i="4"/>
  <c r="F361" i="4"/>
  <c r="F360" i="4"/>
  <c r="F359" i="4"/>
  <c r="F358" i="4"/>
  <c r="F357" i="4"/>
  <c r="E356" i="4"/>
  <c r="D356" i="4"/>
  <c r="F356" i="4" s="1"/>
  <c r="F355" i="4"/>
  <c r="F354" i="4"/>
  <c r="F353" i="4"/>
  <c r="E352" i="4"/>
  <c r="D352" i="4"/>
  <c r="E351" i="4"/>
  <c r="E350" i="4" s="1"/>
  <c r="D345" i="1"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F300" i="4" s="1"/>
  <c r="E299" i="4"/>
  <c r="E298"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4" i="4"/>
  <c r="F164" i="4" s="1"/>
  <c r="F162" i="4"/>
  <c r="F161" i="4"/>
  <c r="F160" i="4"/>
  <c r="E159" i="4"/>
  <c r="D159" i="4"/>
  <c r="F159" i="4" s="1"/>
  <c r="F158" i="4"/>
  <c r="F157" i="4"/>
  <c r="F156" i="4"/>
  <c r="F155" i="4"/>
  <c r="F154" i="4"/>
  <c r="E153" i="4"/>
  <c r="D149" i="1" s="1"/>
  <c r="D153" i="4"/>
  <c r="E152" i="4"/>
  <c r="D148" i="1"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G36" i="3"/>
  <c r="B36" i="3"/>
  <c r="I35" i="3"/>
  <c r="G35" i="3"/>
  <c r="B35" i="3"/>
  <c r="G34" i="3"/>
  <c r="B34" i="3"/>
  <c r="I33" i="3"/>
  <c r="G33" i="3"/>
  <c r="B33" i="3"/>
  <c r="H32" i="3"/>
  <c r="G32" i="3"/>
  <c r="B32" i="3"/>
  <c r="H31" i="3"/>
  <c r="G31" i="3"/>
  <c r="B31"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C1503" i="1"/>
  <c r="H1503" i="1" s="1"/>
  <c r="C1502" i="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C1485" i="1"/>
  <c r="H1485" i="1" s="1"/>
  <c r="C1484" i="1"/>
  <c r="C1482" i="1"/>
  <c r="C1480" i="1"/>
  <c r="D1479" i="1"/>
  <c r="C1479" i="1"/>
  <c r="D1478" i="1"/>
  <c r="C1478" i="1"/>
  <c r="D1477" i="1"/>
  <c r="C1477" i="1"/>
  <c r="D1476" i="1"/>
  <c r="C1476" i="1"/>
  <c r="C1475" i="1"/>
  <c r="D1474" i="1"/>
  <c r="C1474" i="1"/>
  <c r="D1473" i="1"/>
  <c r="C1473" i="1"/>
  <c r="D1472" i="1"/>
  <c r="C1472" i="1"/>
  <c r="D1471" i="1"/>
  <c r="C1471" i="1"/>
  <c r="D1470" i="1"/>
  <c r="C1470" i="1"/>
  <c r="C1469"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H1454" i="1" s="1"/>
  <c r="C1453" i="1"/>
  <c r="D1452" i="1"/>
  <c r="C1452" i="1"/>
  <c r="D1451" i="1"/>
  <c r="C1451" i="1"/>
  <c r="D1450" i="1"/>
  <c r="C1450" i="1"/>
  <c r="D1449" i="1"/>
  <c r="C1449" i="1"/>
  <c r="D1448" i="1"/>
  <c r="C1448" i="1"/>
  <c r="D1447" i="1"/>
  <c r="C1447" i="1"/>
  <c r="D1446" i="1"/>
  <c r="C1446" i="1"/>
  <c r="D1445" i="1"/>
  <c r="H1445" i="1" s="1"/>
  <c r="C1445" i="1"/>
  <c r="D1444" i="1"/>
  <c r="C1444" i="1"/>
  <c r="D1443" i="1"/>
  <c r="H1443" i="1" s="1"/>
  <c r="C1443" i="1"/>
  <c r="D1442" i="1"/>
  <c r="C1442" i="1"/>
  <c r="D1441" i="1"/>
  <c r="H1441" i="1" s="1"/>
  <c r="C1441" i="1"/>
  <c r="D1440" i="1"/>
  <c r="C1440" i="1"/>
  <c r="D1439" i="1"/>
  <c r="H1439" i="1" s="1"/>
  <c r="C1439" i="1"/>
  <c r="C1438" i="1"/>
  <c r="C1437"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D1414" i="1"/>
  <c r="C1414" i="1"/>
  <c r="D1413" i="1"/>
  <c r="H1413" i="1" s="1"/>
  <c r="C1413" i="1"/>
  <c r="D1412" i="1"/>
  <c r="C1412" i="1"/>
  <c r="D1411" i="1"/>
  <c r="H1411" i="1" s="1"/>
  <c r="C1411" i="1"/>
  <c r="H1410" i="1"/>
  <c r="D1410" i="1"/>
  <c r="C1410" i="1"/>
  <c r="G1410" i="1" s="1"/>
  <c r="D1409" i="1"/>
  <c r="H1409" i="1" s="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C1339" i="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C1278" i="1"/>
  <c r="D1277" i="1"/>
  <c r="H1277" i="1" s="1"/>
  <c r="C1277" i="1"/>
  <c r="H1276" i="1"/>
  <c r="D1276" i="1"/>
  <c r="C1276" i="1"/>
  <c r="G1276" i="1" s="1"/>
  <c r="D1275" i="1"/>
  <c r="H1275" i="1" s="1"/>
  <c r="C1275" i="1"/>
  <c r="D1274" i="1"/>
  <c r="C1274" i="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C1247" i="1"/>
  <c r="H1246" i="1"/>
  <c r="D1246" i="1"/>
  <c r="C1246" i="1"/>
  <c r="G1246" i="1" s="1"/>
  <c r="D1245" i="1"/>
  <c r="H1245" i="1" s="1"/>
  <c r="C1245" i="1"/>
  <c r="D1244" i="1"/>
  <c r="C1244" i="1"/>
  <c r="D1243" i="1"/>
  <c r="H1243" i="1" s="1"/>
  <c r="C1243" i="1"/>
  <c r="H1242" i="1"/>
  <c r="D1242" i="1"/>
  <c r="C1242" i="1"/>
  <c r="G1242" i="1" s="1"/>
  <c r="D1241" i="1"/>
  <c r="H1241" i="1" s="1"/>
  <c r="C1241" i="1"/>
  <c r="D1240" i="1"/>
  <c r="H1240" i="1" s="1"/>
  <c r="C1240" i="1"/>
  <c r="D1239" i="1"/>
  <c r="H1239" i="1" s="1"/>
  <c r="C1239" i="1"/>
  <c r="H1238" i="1"/>
  <c r="D1238" i="1"/>
  <c r="C1238" i="1"/>
  <c r="G1238" i="1" s="1"/>
  <c r="D1237" i="1"/>
  <c r="H1237" i="1" s="1"/>
  <c r="C1237" i="1"/>
  <c r="D1236" i="1"/>
  <c r="C1236" i="1"/>
  <c r="D1235" i="1"/>
  <c r="H1234" i="1"/>
  <c r="D1234" i="1"/>
  <c r="C1234" i="1"/>
  <c r="G1234" i="1" s="1"/>
  <c r="D1233" i="1"/>
  <c r="H1233" i="1" s="1"/>
  <c r="C1233" i="1"/>
  <c r="D1232" i="1"/>
  <c r="C1232" i="1"/>
  <c r="D1231" i="1"/>
  <c r="H1231" i="1" s="1"/>
  <c r="C1231" i="1"/>
  <c r="H1230" i="1"/>
  <c r="D1230" i="1"/>
  <c r="C1230" i="1"/>
  <c r="G1230" i="1" s="1"/>
  <c r="D1229" i="1"/>
  <c r="C1229" i="1"/>
  <c r="D1228" i="1"/>
  <c r="C1228" i="1"/>
  <c r="H1226" i="1"/>
  <c r="D1226" i="1"/>
  <c r="C1226" i="1"/>
  <c r="G1226" i="1" s="1"/>
  <c r="D1225" i="1"/>
  <c r="H1225" i="1" s="1"/>
  <c r="C1225" i="1"/>
  <c r="D1224" i="1"/>
  <c r="C1224" i="1"/>
  <c r="C1223" i="1"/>
  <c r="D1221" i="1"/>
  <c r="H1221" i="1" s="1"/>
  <c r="C1221" i="1"/>
  <c r="H1220" i="1"/>
  <c r="D1220" i="1"/>
  <c r="C1220" i="1"/>
  <c r="G1220" i="1" s="1"/>
  <c r="D1219" i="1"/>
  <c r="H1219" i="1" s="1"/>
  <c r="C1219" i="1"/>
  <c r="D1218" i="1"/>
  <c r="C1218" i="1"/>
  <c r="D1217" i="1"/>
  <c r="C1217" i="1"/>
  <c r="C1216" i="1"/>
  <c r="D1213" i="1"/>
  <c r="H1213" i="1" s="1"/>
  <c r="C1213" i="1"/>
  <c r="D1212" i="1"/>
  <c r="C1212" i="1"/>
  <c r="D1211" i="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C1171" i="1"/>
  <c r="H1170" i="1"/>
  <c r="D1170" i="1"/>
  <c r="C1170" i="1"/>
  <c r="G1170" i="1" s="1"/>
  <c r="D1169" i="1"/>
  <c r="H1169" i="1" s="1"/>
  <c r="C1169" i="1"/>
  <c r="H1168" i="1"/>
  <c r="D1168" i="1"/>
  <c r="C1168" i="1"/>
  <c r="G1168" i="1" s="1"/>
  <c r="D1167" i="1"/>
  <c r="H1167" i="1" s="1"/>
  <c r="C1167" i="1"/>
  <c r="D1166" i="1"/>
  <c r="C1166" i="1"/>
  <c r="D1165" i="1"/>
  <c r="C1165" i="1"/>
  <c r="H1164" i="1"/>
  <c r="D1164" i="1"/>
  <c r="C1164" i="1"/>
  <c r="G1164" i="1" s="1"/>
  <c r="D1163" i="1"/>
  <c r="C1163" i="1"/>
  <c r="H1162" i="1"/>
  <c r="D1162" i="1"/>
  <c r="C1162" i="1"/>
  <c r="G1162" i="1" s="1"/>
  <c r="D1161" i="1"/>
  <c r="H1161" i="1" s="1"/>
  <c r="C1161" i="1"/>
  <c r="D1160" i="1"/>
  <c r="C1160" i="1"/>
  <c r="D1159" i="1"/>
  <c r="H1159" i="1" s="1"/>
  <c r="C1159" i="1"/>
  <c r="H1158" i="1"/>
  <c r="D1158" i="1"/>
  <c r="C1158" i="1"/>
  <c r="G1158" i="1" s="1"/>
  <c r="C1157" i="1"/>
  <c r="D1156" i="1"/>
  <c r="C1156" i="1"/>
  <c r="D1155" i="1"/>
  <c r="C1155" i="1"/>
  <c r="C1154" i="1"/>
  <c r="D1151" i="1"/>
  <c r="C1151" i="1"/>
  <c r="H1150" i="1"/>
  <c r="D1150" i="1"/>
  <c r="C1150" i="1"/>
  <c r="G1150" i="1" s="1"/>
  <c r="D1149" i="1"/>
  <c r="H1149" i="1" s="1"/>
  <c r="C1149"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D1064" i="1"/>
  <c r="C1064" i="1"/>
  <c r="D1063" i="1"/>
  <c r="H1063" i="1" s="1"/>
  <c r="C1063" i="1"/>
  <c r="D1062" i="1"/>
  <c r="C1062" i="1"/>
  <c r="G1062" i="1" s="1"/>
  <c r="D1061" i="1"/>
  <c r="C1061" i="1"/>
  <c r="D1060" i="1"/>
  <c r="C1060" i="1"/>
  <c r="G1060" i="1" s="1"/>
  <c r="D1059" i="1"/>
  <c r="H1059" i="1" s="1"/>
  <c r="C1059" i="1"/>
  <c r="H1058" i="1"/>
  <c r="D1058" i="1"/>
  <c r="C1058" i="1"/>
  <c r="G1058" i="1" s="1"/>
  <c r="D1057" i="1"/>
  <c r="H1057" i="1" s="1"/>
  <c r="C1057" i="1"/>
  <c r="D1056" i="1"/>
  <c r="D1055" i="1"/>
  <c r="H1055" i="1" s="1"/>
  <c r="C1055" i="1"/>
  <c r="D1054" i="1"/>
  <c r="C1054" i="1"/>
  <c r="G1054" i="1" s="1"/>
  <c r="D1053" i="1"/>
  <c r="H1053" i="1" s="1"/>
  <c r="C1053" i="1"/>
  <c r="D1052" i="1"/>
  <c r="C1052" i="1"/>
  <c r="D1051" i="1"/>
  <c r="H1051" i="1" s="1"/>
  <c r="C1051" i="1"/>
  <c r="D1050" i="1"/>
  <c r="C1050" i="1"/>
  <c r="G1050" i="1" s="1"/>
  <c r="D1049" i="1"/>
  <c r="H1049" i="1" s="1"/>
  <c r="C1049" i="1"/>
  <c r="D1048" i="1"/>
  <c r="C1048" i="1"/>
  <c r="G1048" i="1" s="1"/>
  <c r="D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C1035" i="1"/>
  <c r="C1034" i="1"/>
  <c r="D1033" i="1"/>
  <c r="C1033" i="1"/>
  <c r="D1032" i="1"/>
  <c r="C1032" i="1"/>
  <c r="D1031" i="1"/>
  <c r="H1031" i="1" s="1"/>
  <c r="C1031" i="1"/>
  <c r="C1030" i="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D1018" i="1"/>
  <c r="C1018" i="1"/>
  <c r="G1018" i="1" s="1"/>
  <c r="D1017" i="1"/>
  <c r="H1017" i="1" s="1"/>
  <c r="C1017" i="1"/>
  <c r="H1016" i="1"/>
  <c r="D1016" i="1"/>
  <c r="C1016" i="1"/>
  <c r="G1016" i="1" s="1"/>
  <c r="D1015" i="1"/>
  <c r="H1015" i="1" s="1"/>
  <c r="C1015" i="1"/>
  <c r="D1014" i="1"/>
  <c r="C1014" i="1"/>
  <c r="D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D1006" i="1"/>
  <c r="C1006" i="1"/>
  <c r="D1005" i="1"/>
  <c r="H1005" i="1" s="1"/>
  <c r="C1005" i="1"/>
  <c r="H1004" i="1"/>
  <c r="D1004" i="1"/>
  <c r="C1004" i="1"/>
  <c r="G1004" i="1" s="1"/>
  <c r="D1003" i="1"/>
  <c r="C1003" i="1"/>
  <c r="H1002" i="1"/>
  <c r="D1002" i="1"/>
  <c r="C1002" i="1"/>
  <c r="G1002" i="1" s="1"/>
  <c r="D1001" i="1"/>
  <c r="H1001" i="1" s="1"/>
  <c r="C1001" i="1"/>
  <c r="D1000" i="1"/>
  <c r="C1000" i="1"/>
  <c r="D999" i="1"/>
  <c r="H999" i="1" s="1"/>
  <c r="C999" i="1"/>
  <c r="D998" i="1"/>
  <c r="C998" i="1"/>
  <c r="D997" i="1"/>
  <c r="D996" i="1"/>
  <c r="C996" i="1"/>
  <c r="D995" i="1"/>
  <c r="H995" i="1" s="1"/>
  <c r="C995" i="1"/>
  <c r="H994" i="1"/>
  <c r="D994" i="1"/>
  <c r="C994" i="1"/>
  <c r="G994" i="1" s="1"/>
  <c r="D993" i="1"/>
  <c r="C993" i="1"/>
  <c r="H992" i="1"/>
  <c r="D992" i="1"/>
  <c r="C992" i="1"/>
  <c r="G992" i="1" s="1"/>
  <c r="D991" i="1"/>
  <c r="D989" i="1"/>
  <c r="H989" i="1" s="1"/>
  <c r="C989" i="1"/>
  <c r="D988" i="1"/>
  <c r="C988" i="1"/>
  <c r="D987" i="1"/>
  <c r="H987" i="1" s="1"/>
  <c r="C987" i="1"/>
  <c r="D986" i="1"/>
  <c r="C986" i="1"/>
  <c r="G986" i="1" s="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D719" i="1"/>
  <c r="C719" i="1"/>
  <c r="G719" i="1" s="1"/>
  <c r="D718" i="1"/>
  <c r="H718" i="1" s="1"/>
  <c r="C718" i="1"/>
  <c r="H717" i="1"/>
  <c r="D717" i="1"/>
  <c r="C717" i="1"/>
  <c r="G717" i="1" s="1"/>
  <c r="D716" i="1"/>
  <c r="H716" i="1" s="1"/>
  <c r="C716" i="1"/>
  <c r="D715" i="1"/>
  <c r="C715" i="1"/>
  <c r="G715" i="1" s="1"/>
  <c r="D714" i="1"/>
  <c r="C714" i="1"/>
  <c r="D713" i="1"/>
  <c r="C713" i="1"/>
  <c r="G713" i="1" s="1"/>
  <c r="D712" i="1"/>
  <c r="H712" i="1" s="1"/>
  <c r="C712" i="1"/>
  <c r="D711" i="1"/>
  <c r="C711" i="1"/>
  <c r="G711" i="1" s="1"/>
  <c r="D710" i="1"/>
  <c r="C710" i="1"/>
  <c r="D709" i="1"/>
  <c r="C709" i="1"/>
  <c r="G709" i="1" s="1"/>
  <c r="D708" i="1"/>
  <c r="H708" i="1" s="1"/>
  <c r="C708" i="1"/>
  <c r="H707" i="1"/>
  <c r="D707" i="1"/>
  <c r="C707" i="1"/>
  <c r="G707" i="1" s="1"/>
  <c r="D706" i="1"/>
  <c r="H706" i="1" s="1"/>
  <c r="C706" i="1"/>
  <c r="H705" i="1"/>
  <c r="D705" i="1"/>
  <c r="C705" i="1"/>
  <c r="G705" i="1" s="1"/>
  <c r="D704" i="1"/>
  <c r="H704" i="1" s="1"/>
  <c r="C704"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D670" i="1"/>
  <c r="C670" i="1"/>
  <c r="G670" i="1" s="1"/>
  <c r="D669" i="1"/>
  <c r="C669" i="1"/>
  <c r="G669" i="1" s="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D644" i="1"/>
  <c r="C644" i="1"/>
  <c r="D643" i="1"/>
  <c r="C643" i="1"/>
  <c r="D642" i="1"/>
  <c r="C642" i="1"/>
  <c r="G642" i="1" s="1"/>
  <c r="D641" i="1"/>
  <c r="C641" i="1"/>
  <c r="D637" i="1"/>
  <c r="C637" i="1"/>
  <c r="D632" i="1"/>
  <c r="C632" i="1"/>
  <c r="G632" i="1" s="1"/>
  <c r="D631" i="1"/>
  <c r="C631" i="1"/>
  <c r="G631" i="1" s="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5" i="1"/>
  <c r="G415" i="1" s="1"/>
  <c r="D414" i="1"/>
  <c r="C414" i="1"/>
  <c r="G414" i="1" s="1"/>
  <c r="D413" i="1"/>
  <c r="C413" i="1"/>
  <c r="D412" i="1"/>
  <c r="C412" i="1"/>
  <c r="D411" i="1"/>
  <c r="C411" i="1"/>
  <c r="D406" i="1"/>
  <c r="C406" i="1"/>
  <c r="G406" i="1" s="1"/>
  <c r="D405" i="1"/>
  <c r="C405" i="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C378" i="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C358" i="1"/>
  <c r="D357" i="1"/>
  <c r="C357" i="1"/>
  <c r="G357" i="1" s="1"/>
  <c r="D356" i="1"/>
  <c r="C356" i="1"/>
  <c r="G356" i="1" s="1"/>
  <c r="D355" i="1"/>
  <c r="C355" i="1"/>
  <c r="G355" i="1" s="1"/>
  <c r="D354" i="1"/>
  <c r="C354" i="1"/>
  <c r="G354" i="1" s="1"/>
  <c r="D353" i="1"/>
  <c r="C353" i="1"/>
  <c r="G353" i="1" s="1"/>
  <c r="D352" i="1"/>
  <c r="C352" i="1"/>
  <c r="G352" i="1" s="1"/>
  <c r="D351" i="1"/>
  <c r="D350" i="1"/>
  <c r="C350" i="1"/>
  <c r="G350" i="1" s="1"/>
  <c r="D349" i="1"/>
  <c r="C349" i="1"/>
  <c r="G349" i="1" s="1"/>
  <c r="D348" i="1"/>
  <c r="C348" i="1"/>
  <c r="G348" i="1" s="1"/>
  <c r="D347" i="1"/>
  <c r="C347" i="1"/>
  <c r="G347" i="1" s="1"/>
  <c r="D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D307" i="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G292" i="1" s="1"/>
  <c r="D291" i="1"/>
  <c r="C291" i="1"/>
  <c r="G291" i="1" s="1"/>
  <c r="D290" i="1"/>
  <c r="C290" i="1"/>
  <c r="D289" i="1"/>
  <c r="C289" i="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D259" i="1"/>
  <c r="D258" i="1"/>
  <c r="C258" i="1"/>
  <c r="G258" i="1" s="1"/>
  <c r="D257" i="1"/>
  <c r="C257" i="1"/>
  <c r="G257" i="1" s="1"/>
  <c r="D256" i="1"/>
  <c r="C256" i="1"/>
  <c r="D255" i="1"/>
  <c r="D254" i="1"/>
  <c r="C254" i="1"/>
  <c r="G254" i="1" s="1"/>
  <c r="D253" i="1"/>
  <c r="C253" i="1"/>
  <c r="G253" i="1" s="1"/>
  <c r="D252" i="1"/>
  <c r="C252" i="1"/>
  <c r="G252" i="1" s="1"/>
  <c r="D251" i="1"/>
  <c r="C251" i="1"/>
  <c r="G251" i="1" s="1"/>
  <c r="D250" i="1"/>
  <c r="C250" i="1"/>
  <c r="G250" i="1" s="1"/>
  <c r="D249" i="1"/>
  <c r="C249" i="1"/>
  <c r="G249" i="1" s="1"/>
  <c r="D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H240" i="1" s="1"/>
  <c r="D239" i="1"/>
  <c r="C239" i="1"/>
  <c r="H239" i="1" s="1"/>
  <c r="D238" i="1"/>
  <c r="C238" i="1"/>
  <c r="H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H230" i="1" s="1"/>
  <c r="D229" i="1"/>
  <c r="C229" i="1"/>
  <c r="G229" i="1" s="1"/>
  <c r="G228" i="1"/>
  <c r="D228" i="1"/>
  <c r="C228" i="1"/>
  <c r="H228" i="1" s="1"/>
  <c r="D227" i="1"/>
  <c r="C227" i="1"/>
  <c r="H227" i="1" s="1"/>
  <c r="D226" i="1"/>
  <c r="C226" i="1"/>
  <c r="G226" i="1" s="1"/>
  <c r="D225" i="1"/>
  <c r="C225" i="1"/>
  <c r="H225" i="1" s="1"/>
  <c r="D224" i="1"/>
  <c r="C224" i="1"/>
  <c r="H224" i="1" s="1"/>
  <c r="D223" i="1"/>
  <c r="C223" i="1"/>
  <c r="H223" i="1" s="1"/>
  <c r="D222" i="1"/>
  <c r="C222" i="1"/>
  <c r="H222" i="1" s="1"/>
  <c r="D221" i="1"/>
  <c r="C221" i="1"/>
  <c r="H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H211" i="1" s="1"/>
  <c r="G210" i="1"/>
  <c r="D210" i="1"/>
  <c r="C210" i="1"/>
  <c r="H210" i="1" s="1"/>
  <c r="D209" i="1"/>
  <c r="C209" i="1"/>
  <c r="H209" i="1" s="1"/>
  <c r="D208" i="1"/>
  <c r="C208" i="1"/>
  <c r="D207" i="1"/>
  <c r="C207" i="1"/>
  <c r="D206" i="1"/>
  <c r="D205" i="1"/>
  <c r="C205" i="1"/>
  <c r="H205" i="1" s="1"/>
  <c r="D204" i="1"/>
  <c r="C204" i="1"/>
  <c r="H204" i="1" s="1"/>
  <c r="D203" i="1"/>
  <c r="C203" i="1"/>
  <c r="H203" i="1" s="1"/>
  <c r="D202" i="1"/>
  <c r="C202" i="1"/>
  <c r="H202" i="1" s="1"/>
  <c r="D201" i="1"/>
  <c r="C201" i="1"/>
  <c r="H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H193" i="1" s="1"/>
  <c r="D191" i="1"/>
  <c r="C191" i="1"/>
  <c r="H191" i="1" s="1"/>
  <c r="D190" i="1"/>
  <c r="C190" i="1"/>
  <c r="H190" i="1" s="1"/>
  <c r="D189" i="1"/>
  <c r="C189" i="1"/>
  <c r="H189" i="1" s="1"/>
  <c r="D188" i="1"/>
  <c r="C188" i="1"/>
  <c r="H188" i="1" s="1"/>
  <c r="D187" i="1"/>
  <c r="C187" i="1"/>
  <c r="D186" i="1"/>
  <c r="C186" i="1"/>
  <c r="D185" i="1"/>
  <c r="C185" i="1"/>
  <c r="G185" i="1" s="1"/>
  <c r="D184" i="1"/>
  <c r="D183" i="1"/>
  <c r="C183" i="1"/>
  <c r="H183" i="1" s="1"/>
  <c r="D182" i="1"/>
  <c r="C182" i="1"/>
  <c r="G182" i="1" s="1"/>
  <c r="D181" i="1"/>
  <c r="C181" i="1"/>
  <c r="D180" i="1"/>
  <c r="C180" i="1"/>
  <c r="D179" i="1"/>
  <c r="C179" i="1"/>
  <c r="D178" i="1"/>
  <c r="C178" i="1"/>
  <c r="D177" i="1"/>
  <c r="C177" i="1"/>
  <c r="D176" i="1"/>
  <c r="C176" i="1"/>
  <c r="D175" i="1"/>
  <c r="C175" i="1"/>
  <c r="D174" i="1"/>
  <c r="C174" i="1"/>
  <c r="D173" i="1"/>
  <c r="D172" i="1"/>
  <c r="C172" i="1"/>
  <c r="H172" i="1" s="1"/>
  <c r="D171" i="1"/>
  <c r="C171" i="1"/>
  <c r="H171" i="1" s="1"/>
  <c r="D170" i="1"/>
  <c r="C170" i="1"/>
  <c r="D169" i="1"/>
  <c r="C169" i="1"/>
  <c r="D168" i="1"/>
  <c r="C168" i="1"/>
  <c r="D167" i="1"/>
  <c r="C167" i="1"/>
  <c r="D166" i="1"/>
  <c r="C166" i="1"/>
  <c r="D164" i="1"/>
  <c r="C164" i="1"/>
  <c r="H164" i="1" s="1"/>
  <c r="D163" i="1"/>
  <c r="C163" i="1"/>
  <c r="H163" i="1" s="1"/>
  <c r="D162" i="1"/>
  <c r="C162" i="1"/>
  <c r="G162" i="1" s="1"/>
  <c r="D161" i="1"/>
  <c r="C161" i="1"/>
  <c r="G161" i="1" s="1"/>
  <c r="D160" i="1"/>
  <c r="D158" i="1"/>
  <c r="C158" i="1"/>
  <c r="H158" i="1" s="1"/>
  <c r="D157" i="1"/>
  <c r="C157" i="1"/>
  <c r="H157" i="1" s="1"/>
  <c r="D156" i="1"/>
  <c r="C156" i="1"/>
  <c r="H156" i="1" s="1"/>
  <c r="D155" i="1"/>
  <c r="C155" i="1"/>
  <c r="H155" i="1" s="1"/>
  <c r="D154" i="1"/>
  <c r="C154" i="1"/>
  <c r="G154" i="1" s="1"/>
  <c r="D153" i="1"/>
  <c r="C153" i="1"/>
  <c r="D152" i="1"/>
  <c r="C152" i="1"/>
  <c r="D151" i="1"/>
  <c r="C151" i="1"/>
  <c r="G151" i="1" s="1"/>
  <c r="D150" i="1"/>
  <c r="C150" i="1"/>
  <c r="G150" i="1" s="1"/>
  <c r="C149" i="1"/>
  <c r="D146" i="1"/>
  <c r="C146" i="1"/>
  <c r="H146" i="1" s="1"/>
  <c r="D145" i="1"/>
  <c r="C145" i="1"/>
  <c r="H145" i="1" s="1"/>
  <c r="D144" i="1"/>
  <c r="C144" i="1"/>
  <c r="H144" i="1" s="1"/>
  <c r="D143" i="1"/>
  <c r="C143" i="1"/>
  <c r="H143" i="1" s="1"/>
  <c r="D142" i="1"/>
  <c r="C142" i="1"/>
  <c r="H142" i="1" s="1"/>
  <c r="D141" i="1"/>
  <c r="C141" i="1"/>
  <c r="G141" i="1" s="1"/>
  <c r="G140" i="1"/>
  <c r="D140" i="1"/>
  <c r="C140" i="1"/>
  <c r="H140" i="1" s="1"/>
  <c r="D139" i="1"/>
  <c r="C139" i="1"/>
  <c r="H139" i="1" s="1"/>
  <c r="D138" i="1"/>
  <c r="C138" i="1"/>
  <c r="H138" i="1" s="1"/>
  <c r="D137" i="1"/>
  <c r="C137" i="1"/>
  <c r="G137" i="1" s="1"/>
  <c r="D136" i="1"/>
  <c r="C136" i="1"/>
  <c r="H136" i="1" s="1"/>
  <c r="D135" i="1"/>
  <c r="C135" i="1"/>
  <c r="H135" i="1" s="1"/>
  <c r="D134" i="1"/>
  <c r="C134" i="1"/>
  <c r="G134" i="1" s="1"/>
  <c r="D133" i="1"/>
  <c r="C133" i="1"/>
  <c r="G133" i="1" s="1"/>
  <c r="D132" i="1"/>
  <c r="C132" i="1"/>
  <c r="G132" i="1" s="1"/>
  <c r="D131" i="1"/>
  <c r="C131" i="1"/>
  <c r="D130" i="1"/>
  <c r="C130" i="1"/>
  <c r="H130" i="1" s="1"/>
  <c r="D129" i="1"/>
  <c r="D128" i="1"/>
  <c r="C128" i="1"/>
  <c r="H128" i="1" s="1"/>
  <c r="D127" i="1"/>
  <c r="C127" i="1"/>
  <c r="H127" i="1" s="1"/>
  <c r="D126" i="1"/>
  <c r="C126" i="1"/>
  <c r="H126" i="1" s="1"/>
  <c r="D125" i="1"/>
  <c r="C125" i="1"/>
  <c r="H125" i="1" s="1"/>
  <c r="D124" i="1"/>
  <c r="C124" i="1"/>
  <c r="G124" i="1" s="1"/>
  <c r="D123" i="1"/>
  <c r="C123" i="1"/>
  <c r="H123" i="1" s="1"/>
  <c r="D122" i="1"/>
  <c r="C122" i="1"/>
  <c r="H122" i="1" s="1"/>
  <c r="D121" i="1"/>
  <c r="C121" i="1"/>
  <c r="H121" i="1" s="1"/>
  <c r="D120" i="1"/>
  <c r="D119" i="1"/>
  <c r="C119" i="1"/>
  <c r="G119" i="1" s="1"/>
  <c r="D118" i="1"/>
  <c r="C118" i="1"/>
  <c r="G118" i="1" s="1"/>
  <c r="D117" i="1"/>
  <c r="C117" i="1"/>
  <c r="G117" i="1" s="1"/>
  <c r="D116" i="1"/>
  <c r="C116" i="1"/>
  <c r="G116" i="1" s="1"/>
  <c r="D115" i="1"/>
  <c r="C115" i="1"/>
  <c r="G115" i="1" s="1"/>
  <c r="D114" i="1"/>
  <c r="C114" i="1"/>
  <c r="G114" i="1" s="1"/>
  <c r="D113" i="1"/>
  <c r="C113" i="1"/>
  <c r="H113" i="1" s="1"/>
  <c r="D112" i="1"/>
  <c r="C112" i="1"/>
  <c r="H112" i="1" s="1"/>
  <c r="D111" i="1"/>
  <c r="C111" i="1"/>
  <c r="H111" i="1" s="1"/>
  <c r="D110" i="1"/>
  <c r="C110" i="1"/>
  <c r="H110" i="1" s="1"/>
  <c r="G109" i="1"/>
  <c r="D109" i="1"/>
  <c r="C109" i="1"/>
  <c r="H109" i="1" s="1"/>
  <c r="D108" i="1"/>
  <c r="C108" i="1"/>
  <c r="D107" i="1"/>
  <c r="C107" i="1"/>
  <c r="H107" i="1" s="1"/>
  <c r="D106" i="1"/>
  <c r="C106" i="1"/>
  <c r="H106" i="1" s="1"/>
  <c r="D105" i="1"/>
  <c r="C105" i="1"/>
  <c r="G105" i="1" s="1"/>
  <c r="D104" i="1"/>
  <c r="C104" i="1"/>
  <c r="G104" i="1" s="1"/>
  <c r="D103" i="1"/>
  <c r="C103" i="1"/>
  <c r="G103" i="1" s="1"/>
  <c r="D102" i="1"/>
  <c r="D101" i="1"/>
  <c r="C101" i="1"/>
  <c r="H101" i="1" s="1"/>
  <c r="D100" i="1"/>
  <c r="C100" i="1"/>
  <c r="H100" i="1" s="1"/>
  <c r="D99" i="1"/>
  <c r="C99" i="1"/>
  <c r="G99" i="1" s="1"/>
  <c r="D98" i="1"/>
  <c r="C98" i="1"/>
  <c r="G98" i="1" s="1"/>
  <c r="D97" i="1"/>
  <c r="C97" i="1"/>
  <c r="G97" i="1" s="1"/>
  <c r="D96" i="1"/>
  <c r="C96" i="1"/>
  <c r="H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H86" i="1" s="1"/>
  <c r="D85" i="1"/>
  <c r="C85" i="1"/>
  <c r="G85" i="1" s="1"/>
  <c r="D84" i="1"/>
  <c r="C84" i="1"/>
  <c r="G84" i="1" s="1"/>
  <c r="D83" i="1"/>
  <c r="C83" i="1"/>
  <c r="D82" i="1"/>
  <c r="C82" i="1"/>
  <c r="G82" i="1" s="1"/>
  <c r="D81" i="1"/>
  <c r="C81" i="1"/>
  <c r="D80" i="1"/>
  <c r="C80" i="1"/>
  <c r="G80" i="1" s="1"/>
  <c r="D79" i="1"/>
  <c r="C79" i="1"/>
  <c r="D78" i="1"/>
  <c r="D77" i="1"/>
  <c r="C77" i="1"/>
  <c r="G77" i="1" s="1"/>
  <c r="D76" i="1"/>
  <c r="C76" i="1"/>
  <c r="G76" i="1" s="1"/>
  <c r="D75" i="1"/>
  <c r="C75" i="1"/>
  <c r="G75" i="1" s="1"/>
  <c r="D74" i="1"/>
  <c r="C74" i="1"/>
  <c r="G74" i="1" s="1"/>
  <c r="D73" i="1"/>
  <c r="C73" i="1"/>
  <c r="G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G63" i="1" s="1"/>
  <c r="D62" i="1"/>
  <c r="C62" i="1"/>
  <c r="G62" i="1" s="1"/>
  <c r="D61" i="1"/>
  <c r="C61" i="1"/>
  <c r="G61" i="1" s="1"/>
  <c r="D60" i="1"/>
  <c r="C60" i="1"/>
  <c r="G60" i="1" s="1"/>
  <c r="D59" i="1"/>
  <c r="C59" i="1"/>
  <c r="G59" i="1" s="1"/>
  <c r="D58" i="1"/>
  <c r="C58" i="1"/>
  <c r="H58" i="1" s="1"/>
  <c r="D57" i="1"/>
  <c r="C57" i="1"/>
  <c r="H57" i="1" s="1"/>
  <c r="D56" i="1"/>
  <c r="C56" i="1"/>
  <c r="H56" i="1" s="1"/>
  <c r="D55" i="1"/>
  <c r="C55" i="1"/>
  <c r="H55" i="1" s="1"/>
  <c r="D54" i="1"/>
  <c r="C54" i="1"/>
  <c r="G54" i="1" s="1"/>
  <c r="D53" i="1"/>
  <c r="C53" i="1"/>
  <c r="G53" i="1" s="1"/>
  <c r="D52" i="1"/>
  <c r="C52" i="1"/>
  <c r="G52" i="1" s="1"/>
  <c r="D51" i="1"/>
  <c r="C51" i="1"/>
  <c r="G51" i="1" s="1"/>
  <c r="D50" i="1"/>
  <c r="C50" i="1"/>
  <c r="G50" i="1" s="1"/>
  <c r="D49" i="1"/>
  <c r="C49" i="1"/>
  <c r="G49" i="1" s="1"/>
  <c r="D48" i="1"/>
  <c r="C48" i="1"/>
  <c r="G48" i="1" s="1"/>
  <c r="D47" i="1"/>
  <c r="C47" i="1"/>
  <c r="H47" i="1" s="1"/>
  <c r="D46" i="1"/>
  <c r="D45" i="1"/>
  <c r="C45" i="1"/>
  <c r="G45" i="1" s="1"/>
  <c r="D44" i="1"/>
  <c r="C44" i="1"/>
  <c r="G44" i="1" s="1"/>
  <c r="D43" i="1"/>
  <c r="C43" i="1"/>
  <c r="G43" i="1" s="1"/>
  <c r="D42" i="1"/>
  <c r="C42" i="1"/>
  <c r="G42" i="1" s="1"/>
  <c r="D41" i="1"/>
  <c r="C41" i="1"/>
  <c r="H41" i="1" s="1"/>
  <c r="D40" i="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H31" i="1" s="1"/>
  <c r="D30" i="1"/>
  <c r="C30" i="1"/>
  <c r="H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H8" i="1" s="1"/>
  <c r="D7" i="1"/>
  <c r="C7" i="1"/>
  <c r="G7" i="1" s="1"/>
  <c r="D6" i="1"/>
  <c r="C6" i="1"/>
  <c r="G6" i="1" s="1"/>
  <c r="D5" i="1"/>
  <c r="C5" i="1"/>
  <c r="G5" i="1" s="1"/>
  <c r="D4" i="1"/>
  <c r="C4" i="1"/>
  <c r="G4" i="1" s="1"/>
  <c r="D3" i="1"/>
  <c r="C3" i="1"/>
  <c r="G3" i="1" s="1"/>
  <c r="G1412" i="1" l="1"/>
  <c r="G1414" i="1"/>
  <c r="E38" i="7"/>
  <c r="I31" i="3" s="1"/>
  <c r="D1475" i="1"/>
  <c r="G1475" i="1" s="1"/>
  <c r="H1470" i="1"/>
  <c r="D1453" i="1"/>
  <c r="H1453" i="1" s="1"/>
  <c r="H1461" i="1"/>
  <c r="J1441" i="1"/>
  <c r="J1443" i="1"/>
  <c r="G1438" i="1"/>
  <c r="D1436" i="1"/>
  <c r="H1436" i="1" s="1"/>
  <c r="G297" i="9"/>
  <c r="E297" i="9" s="1"/>
  <c r="B297" i="9" s="1"/>
  <c r="G1436" i="1"/>
  <c r="J1439" i="1"/>
  <c r="G1014" i="1"/>
  <c r="G358" i="1"/>
  <c r="G378" i="1"/>
  <c r="F363" i="4"/>
  <c r="F221" i="9"/>
  <c r="B221" i="9" s="1"/>
  <c r="F153" i="4"/>
  <c r="E283" i="9"/>
  <c r="B283" i="9" s="1"/>
  <c r="E245" i="5"/>
  <c r="D1222" i="1" s="1"/>
  <c r="H1264" i="1"/>
  <c r="G1240" i="1"/>
  <c r="C1483" i="1"/>
  <c r="H1483" i="1" s="1"/>
  <c r="H1578" i="1"/>
  <c r="C1576" i="1"/>
  <c r="G1576" i="1" s="1"/>
  <c r="H1580" i="1"/>
  <c r="H1576" i="1"/>
  <c r="C1501" i="1"/>
  <c r="H1501" i="1" s="1"/>
  <c r="G1503" i="1"/>
  <c r="H1499" i="1"/>
  <c r="G1499" i="1"/>
  <c r="G1501" i="1"/>
  <c r="G1491" i="1"/>
  <c r="G1485" i="1"/>
  <c r="H1481" i="1"/>
  <c r="G1481" i="1"/>
  <c r="G1483" i="1"/>
  <c r="G1408" i="1"/>
  <c r="E141" i="6"/>
  <c r="F114" i="6"/>
  <c r="F118" i="6"/>
  <c r="H1408" i="1"/>
  <c r="H1412" i="1"/>
  <c r="H1414" i="1"/>
  <c r="H27" i="3"/>
  <c r="H719" i="1"/>
  <c r="G668" i="1"/>
  <c r="B274" i="9"/>
  <c r="G1224" i="1"/>
  <c r="G1160" i="1"/>
  <c r="D1154" i="1"/>
  <c r="H1154" i="1" s="1"/>
  <c r="D1227" i="1"/>
  <c r="G1227" i="1" s="1"/>
  <c r="D1216" i="1"/>
  <c r="H1216" i="1" s="1"/>
  <c r="F239" i="5"/>
  <c r="G1216" i="1"/>
  <c r="C1235" i="1"/>
  <c r="E279" i="9"/>
  <c r="B279" i="9" s="1"/>
  <c r="C1056" i="1"/>
  <c r="C1013" i="1"/>
  <c r="G1006" i="1"/>
  <c r="E12" i="5"/>
  <c r="D990" i="1" s="1"/>
  <c r="G405" i="1"/>
  <c r="F643" i="4"/>
  <c r="E69" i="9"/>
  <c r="B69" i="9" s="1"/>
  <c r="E225" i="9"/>
  <c r="B225" i="9" s="1"/>
  <c r="C206" i="1"/>
  <c r="C184" i="1"/>
  <c r="H184" i="1" s="1"/>
  <c r="C173" i="1"/>
  <c r="H173" i="1" s="1"/>
  <c r="C165" i="1"/>
  <c r="H165" i="1" s="1"/>
  <c r="G288" i="1"/>
  <c r="G289" i="1"/>
  <c r="G64" i="1"/>
  <c r="G65" i="1"/>
  <c r="F214" i="9"/>
  <c r="H812" i="1"/>
  <c r="F222" i="9"/>
  <c r="B222" i="9" s="1"/>
  <c r="H715" i="1"/>
  <c r="H714" i="1"/>
  <c r="F219" i="9"/>
  <c r="B219" i="9" s="1"/>
  <c r="H713" i="1"/>
  <c r="H711" i="1"/>
  <c r="E40" i="9"/>
  <c r="B40" i="9" s="1"/>
  <c r="H710" i="1"/>
  <c r="F217" i="9"/>
  <c r="B217" i="9" s="1"/>
  <c r="H709" i="1"/>
  <c r="H703" i="1"/>
  <c r="G671" i="1"/>
  <c r="G644" i="1"/>
  <c r="G643" i="1"/>
  <c r="F652" i="4"/>
  <c r="G645" i="1"/>
  <c r="G641" i="1"/>
  <c r="E407" i="4"/>
  <c r="D402" i="1" s="1"/>
  <c r="C351" i="1"/>
  <c r="G351" i="1" s="1"/>
  <c r="D351" i="4"/>
  <c r="C346" i="1" s="1"/>
  <c r="G346" i="1" s="1"/>
  <c r="C306" i="1"/>
  <c r="H306" i="1" s="1"/>
  <c r="C307" i="1"/>
  <c r="G307" i="1" s="1"/>
  <c r="D298" i="4"/>
  <c r="C293" i="1" s="1"/>
  <c r="G293" i="1" s="1"/>
  <c r="G306" i="1"/>
  <c r="G308" i="1"/>
  <c r="G290" i="1"/>
  <c r="G413" i="1"/>
  <c r="E273" i="9"/>
  <c r="B273" i="9" s="1"/>
  <c r="G411" i="1"/>
  <c r="G412" i="1"/>
  <c r="G637" i="1"/>
  <c r="D644" i="4"/>
  <c r="E644" i="4"/>
  <c r="D638" i="1" s="1"/>
  <c r="C260" i="1"/>
  <c r="G260" i="1" s="1"/>
  <c r="D263" i="4"/>
  <c r="C255" i="1"/>
  <c r="H255" i="1" s="1"/>
  <c r="E67" i="9"/>
  <c r="B67" i="9" s="1"/>
  <c r="G255" i="1"/>
  <c r="G256" i="1"/>
  <c r="G208" i="1"/>
  <c r="G206" i="1"/>
  <c r="G207" i="1"/>
  <c r="G187" i="1"/>
  <c r="E46" i="9"/>
  <c r="B46" i="9" s="1"/>
  <c r="G186" i="1"/>
  <c r="E45" i="9"/>
  <c r="B45" i="9" s="1"/>
  <c r="E44" i="9"/>
  <c r="B44" i="9" s="1"/>
  <c r="F220" i="9"/>
  <c r="G181" i="1"/>
  <c r="E43" i="9"/>
  <c r="B43" i="9" s="1"/>
  <c r="G180" i="1"/>
  <c r="E42" i="9"/>
  <c r="B42" i="9" s="1"/>
  <c r="F218" i="9"/>
  <c r="B218" i="9" s="1"/>
  <c r="G179" i="1"/>
  <c r="E41" i="9"/>
  <c r="B41" i="9" s="1"/>
  <c r="G178" i="1"/>
  <c r="G177" i="1"/>
  <c r="G176" i="1"/>
  <c r="G175" i="1"/>
  <c r="E163" i="4"/>
  <c r="D159" i="1" s="1"/>
  <c r="G174" i="1"/>
  <c r="G170" i="1"/>
  <c r="G169" i="1"/>
  <c r="G168" i="1"/>
  <c r="G167" i="1"/>
  <c r="G166" i="1"/>
  <c r="C160" i="1"/>
  <c r="G160" i="1" s="1"/>
  <c r="D163" i="4"/>
  <c r="E39" i="9"/>
  <c r="B39" i="9" s="1"/>
  <c r="G153" i="1"/>
  <c r="G152" i="1"/>
  <c r="H149" i="1"/>
  <c r="D133" i="4"/>
  <c r="G131" i="1"/>
  <c r="E37" i="9"/>
  <c r="B37" i="9" s="1"/>
  <c r="G108" i="1"/>
  <c r="F216" i="9"/>
  <c r="B216" i="9" s="1"/>
  <c r="G79" i="1"/>
  <c r="G83" i="1"/>
  <c r="G81" i="1"/>
  <c r="E29" i="9"/>
  <c r="B29" i="9" s="1"/>
  <c r="G1278" i="1"/>
  <c r="H1278" i="1"/>
  <c r="G1274" i="1"/>
  <c r="H1274" i="1"/>
  <c r="H1247" i="1"/>
  <c r="G1244" i="1"/>
  <c r="H1244" i="1"/>
  <c r="G1236" i="1"/>
  <c r="H1236" i="1"/>
  <c r="H1235" i="1"/>
  <c r="G1232" i="1"/>
  <c r="H1232" i="1"/>
  <c r="F250" i="5"/>
  <c r="H1229" i="1"/>
  <c r="E280" i="9"/>
  <c r="B280" i="9" s="1"/>
  <c r="G1228" i="1"/>
  <c r="H1227" i="1"/>
  <c r="H1228" i="1"/>
  <c r="D245" i="5"/>
  <c r="H1224" i="1"/>
  <c r="H1223" i="1"/>
  <c r="G1218" i="1"/>
  <c r="H1218" i="1"/>
  <c r="H1217" i="1"/>
  <c r="D238" i="5"/>
  <c r="G1212" i="1"/>
  <c r="H1212" i="1"/>
  <c r="H1211" i="1"/>
  <c r="G1166" i="1"/>
  <c r="E290" i="9"/>
  <c r="B290" i="9" s="1"/>
  <c r="H1166" i="1"/>
  <c r="H1165" i="1"/>
  <c r="H1163" i="1"/>
  <c r="H1160" i="1"/>
  <c r="G1156" i="1"/>
  <c r="H1156" i="1"/>
  <c r="G1154" i="1"/>
  <c r="H1155" i="1"/>
  <c r="H1151" i="1"/>
  <c r="H1148" i="1"/>
  <c r="E68" i="5"/>
  <c r="E287" i="9"/>
  <c r="B287" i="9" s="1"/>
  <c r="G1124" i="1"/>
  <c r="H1124" i="1"/>
  <c r="H1137" i="1"/>
  <c r="G1064" i="1"/>
  <c r="H1064" i="1"/>
  <c r="H1062" i="1"/>
  <c r="H1061" i="1"/>
  <c r="G1056" i="1"/>
  <c r="H1056" i="1"/>
  <c r="H1060" i="1"/>
  <c r="H1054" i="1"/>
  <c r="G1052" i="1"/>
  <c r="H1052" i="1"/>
  <c r="F70" i="5"/>
  <c r="H1048" i="1"/>
  <c r="H1050" i="1"/>
  <c r="G1034" i="1"/>
  <c r="F56" i="5"/>
  <c r="H1034" i="1"/>
  <c r="H1035" i="1"/>
  <c r="H1033" i="1"/>
  <c r="G1030" i="1"/>
  <c r="G1032" i="1"/>
  <c r="F52" i="5"/>
  <c r="H1030" i="1"/>
  <c r="H1032" i="1"/>
  <c r="H1018" i="1"/>
  <c r="H1014" i="1"/>
  <c r="H1013" i="1"/>
  <c r="H1006" i="1"/>
  <c r="H1003" i="1"/>
  <c r="G1000" i="1"/>
  <c r="H1000" i="1"/>
  <c r="F19" i="5"/>
  <c r="C997" i="1"/>
  <c r="G998" i="1"/>
  <c r="H997" i="1"/>
  <c r="H998" i="1"/>
  <c r="G996" i="1"/>
  <c r="D12" i="5"/>
  <c r="H996" i="1"/>
  <c r="F13" i="5"/>
  <c r="H993" i="1"/>
  <c r="H991" i="1"/>
  <c r="G988" i="1"/>
  <c r="F8" i="5"/>
  <c r="H988" i="1"/>
  <c r="H986" i="1"/>
  <c r="G8" i="1"/>
  <c r="G30" i="1"/>
  <c r="G31" i="1"/>
  <c r="G41" i="1"/>
  <c r="G47" i="1"/>
  <c r="G55" i="1"/>
  <c r="G56" i="1"/>
  <c r="G57" i="1"/>
  <c r="G58" i="1"/>
  <c r="G66" i="1"/>
  <c r="G67" i="1"/>
  <c r="G68" i="1"/>
  <c r="G69" i="1"/>
  <c r="G70" i="1"/>
  <c r="G71" i="1"/>
  <c r="G72" i="1"/>
  <c r="G86" i="1"/>
  <c r="G96" i="1"/>
  <c r="G100" i="1"/>
  <c r="G101" i="1"/>
  <c r="G106" i="1"/>
  <c r="G107" i="1"/>
  <c r="G110" i="1"/>
  <c r="G111" i="1"/>
  <c r="G112" i="1"/>
  <c r="G113" i="1"/>
  <c r="G121" i="1"/>
  <c r="G122" i="1"/>
  <c r="G123" i="1"/>
  <c r="G125" i="1"/>
  <c r="G126" i="1"/>
  <c r="G127" i="1"/>
  <c r="G128" i="1"/>
  <c r="G130" i="1"/>
  <c r="G135" i="1"/>
  <c r="G136" i="1"/>
  <c r="G138" i="1"/>
  <c r="G139" i="1"/>
  <c r="G142" i="1"/>
  <c r="G143" i="1"/>
  <c r="G144" i="1"/>
  <c r="G145" i="1"/>
  <c r="G146" i="1"/>
  <c r="G149" i="1"/>
  <c r="G155" i="1"/>
  <c r="G156" i="1"/>
  <c r="G157" i="1"/>
  <c r="G158" i="1"/>
  <c r="G163" i="1"/>
  <c r="G164" i="1"/>
  <c r="G171" i="1"/>
  <c r="G172" i="1"/>
  <c r="G173" i="1"/>
  <c r="G183" i="1"/>
  <c r="G188" i="1"/>
  <c r="G189" i="1"/>
  <c r="G190" i="1"/>
  <c r="G191" i="1"/>
  <c r="G193" i="1"/>
  <c r="G201" i="1"/>
  <c r="G202" i="1"/>
  <c r="G203" i="1"/>
  <c r="G204" i="1"/>
  <c r="G205" i="1"/>
  <c r="G209" i="1"/>
  <c r="G211" i="1"/>
  <c r="G221" i="1"/>
  <c r="G222" i="1"/>
  <c r="G223" i="1"/>
  <c r="G224" i="1"/>
  <c r="G225" i="1"/>
  <c r="G227" i="1"/>
  <c r="G230" i="1"/>
  <c r="G238" i="1"/>
  <c r="G239" i="1"/>
  <c r="G240" i="1"/>
  <c r="H3" i="1"/>
  <c r="H4" i="1"/>
  <c r="H5" i="1"/>
  <c r="H6" i="1"/>
  <c r="H7" i="1"/>
  <c r="H9" i="1"/>
  <c r="H10" i="1"/>
  <c r="H11" i="1"/>
  <c r="H12" i="1"/>
  <c r="H13" i="1"/>
  <c r="H14" i="1"/>
  <c r="H15" i="1"/>
  <c r="H16" i="1"/>
  <c r="H17" i="1"/>
  <c r="H18" i="1"/>
  <c r="H19" i="1"/>
  <c r="H20" i="1"/>
  <c r="H21" i="1"/>
  <c r="H22" i="1"/>
  <c r="H23" i="1"/>
  <c r="H24" i="1"/>
  <c r="H25" i="1"/>
  <c r="H26" i="1"/>
  <c r="H27" i="1"/>
  <c r="H28" i="1"/>
  <c r="H29" i="1"/>
  <c r="H32" i="1"/>
  <c r="H33" i="1"/>
  <c r="H34" i="1"/>
  <c r="H35" i="1"/>
  <c r="H36" i="1"/>
  <c r="H37" i="1"/>
  <c r="H38" i="1"/>
  <c r="H39" i="1"/>
  <c r="H42" i="1"/>
  <c r="H43" i="1"/>
  <c r="H44" i="1"/>
  <c r="H45" i="1"/>
  <c r="H48" i="1"/>
  <c r="H49" i="1"/>
  <c r="H50" i="1"/>
  <c r="H51" i="1"/>
  <c r="H52" i="1"/>
  <c r="H53" i="1"/>
  <c r="H54" i="1"/>
  <c r="H59" i="1"/>
  <c r="H60" i="1"/>
  <c r="H61" i="1"/>
  <c r="H62" i="1"/>
  <c r="H63" i="1"/>
  <c r="H64" i="1"/>
  <c r="H65" i="1"/>
  <c r="H73" i="1"/>
  <c r="H74" i="1"/>
  <c r="H75" i="1"/>
  <c r="H76" i="1"/>
  <c r="H77" i="1"/>
  <c r="H79" i="1"/>
  <c r="H80" i="1"/>
  <c r="H81" i="1"/>
  <c r="H82" i="1"/>
  <c r="H83" i="1"/>
  <c r="H84" i="1"/>
  <c r="H85" i="1"/>
  <c r="H87" i="1"/>
  <c r="H88" i="1"/>
  <c r="H89" i="1"/>
  <c r="H90" i="1"/>
  <c r="H91" i="1"/>
  <c r="H92" i="1"/>
  <c r="H93" i="1"/>
  <c r="H94" i="1"/>
  <c r="H95" i="1"/>
  <c r="H97" i="1"/>
  <c r="H98" i="1"/>
  <c r="H99" i="1"/>
  <c r="H103" i="1"/>
  <c r="H104" i="1"/>
  <c r="H105" i="1"/>
  <c r="H108" i="1"/>
  <c r="H114" i="1"/>
  <c r="H115" i="1"/>
  <c r="H116" i="1"/>
  <c r="H117" i="1"/>
  <c r="H118" i="1"/>
  <c r="H119" i="1"/>
  <c r="H124" i="1"/>
  <c r="H131" i="1"/>
  <c r="H132" i="1"/>
  <c r="H133" i="1"/>
  <c r="H134" i="1"/>
  <c r="H137" i="1"/>
  <c r="H141" i="1"/>
  <c r="H150" i="1"/>
  <c r="H151" i="1"/>
  <c r="H152" i="1"/>
  <c r="H153" i="1"/>
  <c r="H154" i="1"/>
  <c r="H161" i="1"/>
  <c r="H162" i="1"/>
  <c r="H166" i="1"/>
  <c r="H167" i="1"/>
  <c r="H168" i="1"/>
  <c r="H169" i="1"/>
  <c r="H170" i="1"/>
  <c r="H174" i="1"/>
  <c r="H175" i="1"/>
  <c r="H176" i="1"/>
  <c r="H177" i="1"/>
  <c r="H178" i="1"/>
  <c r="H179" i="1"/>
  <c r="H180" i="1"/>
  <c r="H181" i="1"/>
  <c r="H182" i="1"/>
  <c r="H185" i="1"/>
  <c r="H186" i="1"/>
  <c r="H187" i="1"/>
  <c r="H194" i="1"/>
  <c r="H195" i="1"/>
  <c r="H196" i="1"/>
  <c r="H197" i="1"/>
  <c r="H198" i="1"/>
  <c r="H199" i="1"/>
  <c r="H200" i="1"/>
  <c r="H206" i="1"/>
  <c r="H207" i="1"/>
  <c r="H208" i="1"/>
  <c r="H212" i="1"/>
  <c r="H213" i="1"/>
  <c r="H214" i="1"/>
  <c r="H215" i="1"/>
  <c r="H216" i="1"/>
  <c r="H217" i="1"/>
  <c r="H218" i="1"/>
  <c r="H219" i="1"/>
  <c r="H226" i="1"/>
  <c r="H229" i="1"/>
  <c r="H231" i="1"/>
  <c r="H232" i="1"/>
  <c r="H233" i="1"/>
  <c r="H234" i="1"/>
  <c r="H235" i="1"/>
  <c r="H236" i="1"/>
  <c r="H237" i="1"/>
  <c r="H241" i="1"/>
  <c r="H242" i="1"/>
  <c r="H243" i="1"/>
  <c r="H244" i="1"/>
  <c r="H245" i="1"/>
  <c r="H246" i="1"/>
  <c r="H247" i="1"/>
  <c r="H249" i="1"/>
  <c r="H250" i="1"/>
  <c r="H251" i="1"/>
  <c r="H252" i="1"/>
  <c r="H253" i="1"/>
  <c r="H254"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3"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H1440" i="1"/>
  <c r="J1440" i="1"/>
  <c r="H1444" i="1"/>
  <c r="J1444" i="1"/>
  <c r="J1448" i="1"/>
  <c r="H1448" i="1"/>
  <c r="G1448" i="1"/>
  <c r="J1452" i="1"/>
  <c r="H1452" i="1"/>
  <c r="G1452" i="1"/>
  <c r="J1457" i="1"/>
  <c r="H1457" i="1"/>
  <c r="G1457" i="1"/>
  <c r="I1457" i="1" s="1"/>
  <c r="G1461" i="1"/>
  <c r="G1470" i="1"/>
  <c r="J1479" i="1"/>
  <c r="H1479" i="1"/>
  <c r="G1479" i="1"/>
  <c r="G1482" i="1"/>
  <c r="H1482" i="1"/>
  <c r="G1486" i="1"/>
  <c r="H1486" i="1"/>
  <c r="G1490" i="1"/>
  <c r="H1490" i="1"/>
  <c r="G1494" i="1"/>
  <c r="H1494" i="1"/>
  <c r="G1498" i="1"/>
  <c r="H1498" i="1"/>
  <c r="G1502" i="1"/>
  <c r="H1502" i="1"/>
  <c r="G1506" i="1"/>
  <c r="H1506" i="1"/>
  <c r="G1510" i="1"/>
  <c r="H1510" i="1"/>
  <c r="G1514" i="1"/>
  <c r="H1514" i="1"/>
  <c r="H687" i="1"/>
  <c r="H1442" i="1"/>
  <c r="J1442" i="1"/>
  <c r="J1446" i="1"/>
  <c r="H1446" i="1"/>
  <c r="G1446" i="1"/>
  <c r="J1450" i="1"/>
  <c r="H1450" i="1"/>
  <c r="G1450" i="1"/>
  <c r="J1455" i="1"/>
  <c r="H1455" i="1"/>
  <c r="G1455" i="1"/>
  <c r="J1459" i="1"/>
  <c r="H1459" i="1"/>
  <c r="G1459" i="1"/>
  <c r="J1477" i="1"/>
  <c r="H1477" i="1"/>
  <c r="G1477" i="1"/>
  <c r="G1171" i="1"/>
  <c r="H1171" i="1"/>
  <c r="G1173" i="1"/>
  <c r="G1175" i="1"/>
  <c r="G1177" i="1"/>
  <c r="G1179" i="1"/>
  <c r="G1181" i="1"/>
  <c r="G1183" i="1"/>
  <c r="G1185" i="1"/>
  <c r="G1187" i="1"/>
  <c r="G1189" i="1"/>
  <c r="G1191" i="1"/>
  <c r="G1193" i="1"/>
  <c r="G1195" i="1"/>
  <c r="G1197" i="1"/>
  <c r="G1199" i="1"/>
  <c r="G1201" i="1"/>
  <c r="G1203" i="1"/>
  <c r="G1205" i="1"/>
  <c r="G1207" i="1"/>
  <c r="G1209" i="1"/>
  <c r="G1211" i="1"/>
  <c r="G1213" i="1"/>
  <c r="G1217" i="1"/>
  <c r="G1219" i="1"/>
  <c r="G1221" i="1"/>
  <c r="G1223" i="1"/>
  <c r="G1225"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0" i="1"/>
  <c r="G1332" i="1"/>
  <c r="G1334" i="1"/>
  <c r="G1336" i="1"/>
  <c r="G1338" i="1"/>
  <c r="J1447" i="1"/>
  <c r="H1447" i="1"/>
  <c r="G1447" i="1"/>
  <c r="J1449" i="1"/>
  <c r="H1449" i="1"/>
  <c r="G1449" i="1"/>
  <c r="J1451" i="1"/>
  <c r="H1451" i="1"/>
  <c r="G1451" i="1"/>
  <c r="J1456" i="1"/>
  <c r="H1456" i="1"/>
  <c r="G1456" i="1"/>
  <c r="I1456" i="1" s="1"/>
  <c r="J1458" i="1"/>
  <c r="H1458" i="1"/>
  <c r="G1458" i="1"/>
  <c r="J1460" i="1"/>
  <c r="H1460" i="1"/>
  <c r="G1460" i="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299" i="1"/>
  <c r="G1339" i="1"/>
  <c r="H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G1440" i="1"/>
  <c r="G1441" i="1"/>
  <c r="I1441" i="1" s="1"/>
  <c r="G1442" i="1"/>
  <c r="I1442" i="1" s="1"/>
  <c r="G1443" i="1"/>
  <c r="I1443" i="1" s="1"/>
  <c r="G1444" i="1"/>
  <c r="J1445" i="1"/>
  <c r="G1454" i="1"/>
  <c r="J1462" i="1"/>
  <c r="H1462" i="1"/>
  <c r="G1462" i="1"/>
  <c r="J1463" i="1"/>
  <c r="H1463" i="1"/>
  <c r="G1463" i="1"/>
  <c r="J1464" i="1"/>
  <c r="H1464" i="1"/>
  <c r="G1464" i="1"/>
  <c r="I1464" i="1" s="1"/>
  <c r="J1465" i="1"/>
  <c r="H1465" i="1"/>
  <c r="G1465" i="1"/>
  <c r="J1466" i="1"/>
  <c r="H1466" i="1"/>
  <c r="G1466" i="1"/>
  <c r="I1466" i="1" s="1"/>
  <c r="J1467" i="1"/>
  <c r="H1467" i="1"/>
  <c r="G1467" i="1"/>
  <c r="J1468" i="1"/>
  <c r="H1468" i="1"/>
  <c r="G1468" i="1"/>
  <c r="I1468" i="1" s="1"/>
  <c r="J1471" i="1"/>
  <c r="H1471" i="1"/>
  <c r="G1471" i="1"/>
  <c r="I1471" i="1" s="1"/>
  <c r="J1472" i="1"/>
  <c r="H1472" i="1"/>
  <c r="G1472" i="1"/>
  <c r="J1473" i="1"/>
  <c r="H1473" i="1"/>
  <c r="G1473" i="1"/>
  <c r="I1473" i="1" s="1"/>
  <c r="J1474" i="1"/>
  <c r="H1474" i="1"/>
  <c r="G1474" i="1"/>
  <c r="E6" i="4"/>
  <c r="E151" i="4"/>
  <c r="D44" i="4"/>
  <c r="D50" i="4"/>
  <c r="D82" i="4"/>
  <c r="D106" i="4"/>
  <c r="D124" i="4"/>
  <c r="D152" i="4"/>
  <c r="D196" i="4"/>
  <c r="D224" i="4"/>
  <c r="D252" i="4"/>
  <c r="F351" i="4"/>
  <c r="G1445" i="1"/>
  <c r="E408" i="4"/>
  <c r="D403" i="1" s="1"/>
  <c r="F420" i="4"/>
  <c r="E636" i="4"/>
  <c r="D630" i="1" s="1"/>
  <c r="G289" i="9"/>
  <c r="E289" i="9" s="1"/>
  <c r="B289" i="9" s="1"/>
  <c r="F177" i="5"/>
  <c r="D176" i="5"/>
  <c r="D42" i="8"/>
  <c r="F312" i="4"/>
  <c r="F352" i="4"/>
  <c r="F364" i="4"/>
  <c r="D396" i="4"/>
  <c r="D350" i="4" s="1"/>
  <c r="F416" i="4"/>
  <c r="F421" i="4"/>
  <c r="F529" i="4"/>
  <c r="D567" i="4"/>
  <c r="D528" i="4" s="1"/>
  <c r="D593" i="4"/>
  <c r="E142" i="9"/>
  <c r="B142" i="9" s="1"/>
  <c r="F603" i="4"/>
  <c r="D69" i="5"/>
  <c r="F119" i="5"/>
  <c r="F135" i="5"/>
  <c r="F149" i="5"/>
  <c r="F180" i="5"/>
  <c r="E291" i="9"/>
  <c r="B291" i="9" s="1"/>
  <c r="F190" i="5"/>
  <c r="E292" i="9"/>
  <c r="B292" i="9" s="1"/>
  <c r="F206" i="5"/>
  <c r="F238" i="5"/>
  <c r="F246" i="5"/>
  <c r="F5" i="6"/>
  <c r="D35" i="6"/>
  <c r="D129" i="6"/>
  <c r="D141" i="6"/>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F417" i="4"/>
  <c r="F88" i="5"/>
  <c r="E176" i="5"/>
  <c r="B214" i="9"/>
  <c r="B220" i="9"/>
  <c r="F275" i="9"/>
  <c r="D1469" i="1" l="1"/>
  <c r="E296" i="9"/>
  <c r="I10" i="3" s="1"/>
  <c r="H1475" i="1"/>
  <c r="G1453" i="1"/>
  <c r="I1462" i="1"/>
  <c r="I1460" i="1"/>
  <c r="I1459" i="1"/>
  <c r="I1451" i="1"/>
  <c r="I1447" i="1"/>
  <c r="I1450" i="1"/>
  <c r="I1448" i="1"/>
  <c r="I1444" i="1"/>
  <c r="I1440" i="1"/>
  <c r="E7" i="5"/>
  <c r="E6" i="5" s="1"/>
  <c r="D984" i="1" s="1"/>
  <c r="F12" i="5"/>
  <c r="E237" i="5"/>
  <c r="I23" i="3" s="1"/>
  <c r="I28" i="3"/>
  <c r="D1435" i="1"/>
  <c r="G184" i="1"/>
  <c r="G165" i="1"/>
  <c r="H160" i="1"/>
  <c r="B191" i="9"/>
  <c r="H351" i="1"/>
  <c r="F298" i="4"/>
  <c r="F644" i="4"/>
  <c r="C638" i="1"/>
  <c r="H638" i="1" s="1"/>
  <c r="F263" i="4"/>
  <c r="C259" i="1"/>
  <c r="F163" i="4"/>
  <c r="C159" i="1"/>
  <c r="F133" i="4"/>
  <c r="C129" i="1"/>
  <c r="F245" i="5"/>
  <c r="C1222" i="1"/>
  <c r="D237" i="5"/>
  <c r="C1215" i="1"/>
  <c r="I21" i="3"/>
  <c r="D1046" i="1"/>
  <c r="C990" i="1"/>
  <c r="D7" i="5"/>
  <c r="D636" i="4"/>
  <c r="F528" i="4"/>
  <c r="C522" i="1"/>
  <c r="D635" i="4"/>
  <c r="D408" i="4"/>
  <c r="F350" i="4"/>
  <c r="C345" i="1"/>
  <c r="D407" i="4"/>
  <c r="F129" i="6"/>
  <c r="C1423" i="1"/>
  <c r="D68" i="5"/>
  <c r="F69" i="5"/>
  <c r="C1047" i="1"/>
  <c r="F593" i="4"/>
  <c r="C587" i="1"/>
  <c r="K1432" i="9"/>
  <c r="G295" i="9"/>
  <c r="E295" i="9" s="1"/>
  <c r="B295" i="9" s="1"/>
  <c r="I34" i="3"/>
  <c r="C1517" i="1"/>
  <c r="D175" i="5"/>
  <c r="F176" i="5"/>
  <c r="H22" i="3"/>
  <c r="C1153" i="1"/>
  <c r="F252" i="4"/>
  <c r="C248" i="1"/>
  <c r="F196" i="4"/>
  <c r="C192" i="1"/>
  <c r="F124" i="4"/>
  <c r="C120" i="1"/>
  <c r="F82" i="4"/>
  <c r="C78" i="1"/>
  <c r="F44" i="4"/>
  <c r="C40" i="1"/>
  <c r="I17" i="3"/>
  <c r="E289" i="4"/>
  <c r="E290" i="4" s="1"/>
  <c r="D286" i="1" s="1"/>
  <c r="D147" i="1"/>
  <c r="I22" i="3"/>
  <c r="D1153" i="1"/>
  <c r="E165" i="9"/>
  <c r="B165" i="9" s="1"/>
  <c r="F212" i="9"/>
  <c r="B212" i="9" s="1"/>
  <c r="F141" i="6"/>
  <c r="C1435" i="1"/>
  <c r="H28" i="3"/>
  <c r="F35" i="6"/>
  <c r="H25" i="3"/>
  <c r="C1329" i="1"/>
  <c r="G299" i="9"/>
  <c r="E299" i="9" s="1"/>
  <c r="F567" i="4"/>
  <c r="C561" i="1"/>
  <c r="F396" i="4"/>
  <c r="C391" i="1"/>
  <c r="G294" i="9"/>
  <c r="E294" i="9" s="1"/>
  <c r="F224" i="4"/>
  <c r="C220" i="1"/>
  <c r="H20" i="9"/>
  <c r="G20" i="9"/>
  <c r="D151" i="4"/>
  <c r="F152" i="4"/>
  <c r="C148" i="1"/>
  <c r="F106" i="4"/>
  <c r="C102" i="1"/>
  <c r="F50" i="4"/>
  <c r="C46" i="1"/>
  <c r="D6" i="4"/>
  <c r="E412" i="4"/>
  <c r="I16" i="3"/>
  <c r="D2" i="1"/>
  <c r="I1474" i="1"/>
  <c r="I1472" i="1"/>
  <c r="I1467" i="1"/>
  <c r="I1465" i="1"/>
  <c r="I1463" i="1"/>
  <c r="I1476" i="1"/>
  <c r="I1458" i="1"/>
  <c r="I1449" i="1"/>
  <c r="I1477" i="1"/>
  <c r="I1455" i="1"/>
  <c r="I1446" i="1"/>
  <c r="I1479" i="1"/>
  <c r="I1452" i="1"/>
  <c r="G1469" i="1" l="1"/>
  <c r="H1469" i="1"/>
  <c r="I20" i="3"/>
  <c r="D985" i="1"/>
  <c r="H985" i="1" s="1"/>
  <c r="E175" i="5"/>
  <c r="H276" i="9" s="1"/>
  <c r="D1214" i="1"/>
  <c r="G638" i="1"/>
  <c r="G259" i="1"/>
  <c r="H259" i="1"/>
  <c r="G159" i="1"/>
  <c r="H159" i="1"/>
  <c r="E20" i="9"/>
  <c r="B20" i="9" s="1"/>
  <c r="H129" i="1"/>
  <c r="G129" i="1"/>
  <c r="G1222" i="1"/>
  <c r="H1222" i="1"/>
  <c r="G1215" i="1"/>
  <c r="H1215" i="1"/>
  <c r="F237" i="5"/>
  <c r="C1214" i="1"/>
  <c r="H23" i="3"/>
  <c r="H20" i="3"/>
  <c r="C985" i="1"/>
  <c r="F7" i="5"/>
  <c r="G990" i="1"/>
  <c r="H990" i="1"/>
  <c r="D412" i="4"/>
  <c r="F6" i="4"/>
  <c r="H16" i="3"/>
  <c r="C2" i="1"/>
  <c r="G220" i="1"/>
  <c r="H220" i="1"/>
  <c r="G1329" i="1"/>
  <c r="H1329" i="1"/>
  <c r="H9" i="3"/>
  <c r="G40" i="1"/>
  <c r="H40" i="1"/>
  <c r="H120" i="1"/>
  <c r="G120" i="1"/>
  <c r="E639" i="4"/>
  <c r="D407" i="1"/>
  <c r="G46" i="1"/>
  <c r="H46" i="1"/>
  <c r="H102" i="1"/>
  <c r="G102" i="1"/>
  <c r="H148" i="1"/>
  <c r="G148" i="1"/>
  <c r="D289" i="4"/>
  <c r="F151" i="4"/>
  <c r="H17" i="3"/>
  <c r="C147" i="1"/>
  <c r="G391" i="1"/>
  <c r="H391" i="1"/>
  <c r="G561" i="1"/>
  <c r="H561" i="1"/>
  <c r="B299" i="9"/>
  <c r="E298" i="9"/>
  <c r="C1152" i="1"/>
  <c r="G1423" i="1"/>
  <c r="H1423" i="1"/>
  <c r="G345" i="1"/>
  <c r="H345" i="1"/>
  <c r="F408" i="4"/>
  <c r="C403" i="1"/>
  <c r="G522" i="1"/>
  <c r="H522" i="1"/>
  <c r="F636" i="4"/>
  <c r="C630" i="1"/>
  <c r="B294" i="9"/>
  <c r="E293" i="9"/>
  <c r="G1435" i="1"/>
  <c r="H1435" i="1"/>
  <c r="E413" i="4"/>
  <c r="E291" i="4"/>
  <c r="D287" i="1" s="1"/>
  <c r="D285" i="1"/>
  <c r="G78" i="1"/>
  <c r="H78" i="1"/>
  <c r="H192" i="1"/>
  <c r="G192" i="1"/>
  <c r="G248" i="1"/>
  <c r="H248" i="1"/>
  <c r="G1153" i="1"/>
  <c r="H1153" i="1"/>
  <c r="H1517" i="1"/>
  <c r="G1517" i="1"/>
  <c r="H11" i="3"/>
  <c r="G587" i="1"/>
  <c r="H587" i="1"/>
  <c r="G1047" i="1"/>
  <c r="H1047" i="1"/>
  <c r="F68" i="5"/>
  <c r="H21" i="3"/>
  <c r="C1046" i="1"/>
  <c r="D6" i="5"/>
  <c r="F407" i="4"/>
  <c r="C402" i="1"/>
  <c r="F635" i="4"/>
  <c r="C629" i="1"/>
  <c r="D1152" i="1" l="1"/>
  <c r="G1152" i="1" s="1"/>
  <c r="G985" i="1"/>
  <c r="F175" i="5"/>
  <c r="E19" i="9"/>
  <c r="G1214" i="1"/>
  <c r="H1214" i="1"/>
  <c r="G1046" i="1"/>
  <c r="H1046" i="1"/>
  <c r="E640" i="4"/>
  <c r="E641" i="4" s="1"/>
  <c r="E415" i="4"/>
  <c r="D410" i="1" s="1"/>
  <c r="D408" i="1"/>
  <c r="D413" i="4"/>
  <c r="D414" i="4" s="1"/>
  <c r="D291" i="4"/>
  <c r="F289" i="4"/>
  <c r="C285" i="1"/>
  <c r="E414" i="4"/>
  <c r="D409" i="1" s="1"/>
  <c r="K3" i="9"/>
  <c r="I9" i="3"/>
  <c r="D290" i="4"/>
  <c r="G629" i="1"/>
  <c r="H629" i="1"/>
  <c r="G402" i="1"/>
  <c r="H402" i="1"/>
  <c r="G282" i="9"/>
  <c r="E282" i="9" s="1"/>
  <c r="B282" i="9" s="1"/>
  <c r="G276" i="9"/>
  <c r="E276" i="9" s="1"/>
  <c r="F6" i="5"/>
  <c r="C984" i="1"/>
  <c r="N3" i="9"/>
  <c r="I11" i="3"/>
  <c r="G630" i="1"/>
  <c r="H630" i="1"/>
  <c r="G403" i="1"/>
  <c r="H403" i="1"/>
  <c r="H147" i="1"/>
  <c r="G147" i="1"/>
  <c r="D633" i="1"/>
  <c r="G2" i="1"/>
  <c r="H2" i="1"/>
  <c r="D639" i="4"/>
  <c r="F412" i="4"/>
  <c r="C407" i="1"/>
  <c r="H1152" i="1" l="1"/>
  <c r="G407" i="1"/>
  <c r="H407" i="1"/>
  <c r="F414" i="4"/>
  <c r="C409" i="1"/>
  <c r="D640" i="4"/>
  <c r="D641" i="4" s="1"/>
  <c r="D415" i="4"/>
  <c r="F413" i="4"/>
  <c r="C408" i="1"/>
  <c r="D635" i="1"/>
  <c r="F639" i="4"/>
  <c r="C633" i="1"/>
  <c r="H8" i="3"/>
  <c r="G984" i="1"/>
  <c r="H984" i="1"/>
  <c r="B276" i="9"/>
  <c r="E275" i="9"/>
  <c r="F290" i="4"/>
  <c r="C286" i="1"/>
  <c r="G285" i="1"/>
  <c r="H285" i="1"/>
  <c r="F291" i="4"/>
  <c r="C287" i="1"/>
  <c r="E642" i="4"/>
  <c r="D634" i="1"/>
  <c r="M3" i="9" l="1"/>
  <c r="I8" i="3"/>
  <c r="G408" i="1"/>
  <c r="H408" i="1"/>
  <c r="F415" i="4"/>
  <c r="C410" i="1"/>
  <c r="G409" i="1"/>
  <c r="H409" i="1"/>
  <c r="G287" i="1"/>
  <c r="H287" i="1"/>
  <c r="G286" i="1"/>
  <c r="H286" i="1"/>
  <c r="E646" i="4"/>
  <c r="D636" i="1"/>
  <c r="G633" i="1"/>
  <c r="H633" i="1"/>
  <c r="F641" i="4"/>
  <c r="C635" i="1"/>
  <c r="E645" i="4"/>
  <c r="D642" i="4"/>
  <c r="F640" i="4"/>
  <c r="C634" i="1"/>
  <c r="I18" i="3" l="1"/>
  <c r="D639" i="1"/>
  <c r="G634" i="1"/>
  <c r="H634" i="1"/>
  <c r="D646" i="4"/>
  <c r="F642" i="4"/>
  <c r="C636" i="1"/>
  <c r="G635" i="1"/>
  <c r="H635" i="1"/>
  <c r="D645" i="4"/>
  <c r="I19" i="3"/>
  <c r="D640" i="1"/>
  <c r="G410" i="1"/>
  <c r="H410" i="1"/>
  <c r="F645" i="4" l="1"/>
  <c r="H18" i="3"/>
  <c r="C639" i="1"/>
  <c r="G636" i="1"/>
  <c r="H636" i="1"/>
  <c r="F646" i="4"/>
  <c r="H19" i="3"/>
  <c r="C640" i="1"/>
  <c r="H7" i="3" l="1"/>
  <c r="J3" i="9" s="1"/>
  <c r="G640" i="1"/>
  <c r="H640" i="1"/>
  <c r="G639" i="1"/>
  <c r="H639" i="1"/>
  <c r="I7" i="3" l="1"/>
  <c r="L272" i="9"/>
  <c r="M272" i="9"/>
  <c r="G18" i="9"/>
  <c r="H18" i="9"/>
  <c r="H17" i="9"/>
  <c r="J5" i="9"/>
  <c r="K6" i="9"/>
  <c r="I8" i="9"/>
  <c r="J9" i="9"/>
  <c r="K10" i="9"/>
  <c r="I12" i="9"/>
  <c r="J13" i="9"/>
  <c r="M15" i="9"/>
  <c r="G17" i="9"/>
  <c r="G16" i="9"/>
  <c r="K5" i="9"/>
  <c r="I7" i="9"/>
  <c r="J8" i="9"/>
  <c r="K9" i="9"/>
  <c r="I11" i="9"/>
  <c r="J12" i="9"/>
  <c r="K13" i="9"/>
  <c r="L15" i="9"/>
  <c r="F15" i="9" s="1"/>
  <c r="I6" i="9"/>
  <c r="J7" i="9"/>
  <c r="K8" i="9"/>
  <c r="J11" i="9"/>
  <c r="K12" i="9"/>
  <c r="H15" i="9"/>
  <c r="M16" i="9"/>
  <c r="I17" i="9"/>
  <c r="L16" i="9"/>
  <c r="I5" i="9"/>
  <c r="J6" i="9"/>
  <c r="K7" i="9"/>
  <c r="I9" i="9"/>
  <c r="J10" i="9"/>
  <c r="K11" i="9"/>
  <c r="I13" i="9"/>
  <c r="G15" i="9"/>
  <c r="H16" i="9"/>
  <c r="J17" i="9"/>
  <c r="F16" i="9" l="1"/>
  <c r="E18" i="9"/>
  <c r="B18" i="9" s="1"/>
  <c r="F272" i="9"/>
  <c r="F19" i="9" s="1"/>
  <c r="E13" i="9"/>
  <c r="B13" i="9" s="1"/>
  <c r="E10" i="9"/>
  <c r="B10" i="9" s="1"/>
  <c r="E15" i="9"/>
  <c r="B15" i="9" s="1"/>
  <c r="E9" i="9"/>
  <c r="B9" i="9" s="1"/>
  <c r="E5" i="9"/>
  <c r="B5" i="9" s="1"/>
  <c r="E6" i="9"/>
  <c r="B6" i="9" s="1"/>
  <c r="E11" i="9"/>
  <c r="B11" i="9" s="1"/>
  <c r="E17" i="9"/>
  <c r="B17" i="9" s="1"/>
  <c r="E8" i="9"/>
  <c r="B8" i="9" s="1"/>
  <c r="F14" i="9"/>
  <c r="E7" i="9"/>
  <c r="B7" i="9" s="1"/>
  <c r="E16" i="9"/>
  <c r="B16" i="9" s="1"/>
  <c r="E12" i="9"/>
  <c r="B12" i="9" s="1"/>
  <c r="B272" i="9"/>
  <c r="E4" i="9" l="1"/>
  <c r="E14" i="9"/>
  <c r="F3"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<sst xmlns="http://schemas.openxmlformats.org/spreadsheetml/2006/main" count="4312" uniqueCount="3393">
  <si>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</si>
  <si>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</si>
  <si>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</si>
  <si>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</si>
  <si>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</si>
  <si>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</si>
  <si>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</si>
  <si>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</si>
  <si>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</si>
  <si>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</si>
  <si>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</si>
  <si>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</si>
  <si>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</si>
  <si>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</si>
  <si>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</si>
  <si>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</si>
  <si>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</si>
  <si>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</si>
  <si>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</si>
  <si>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</si>
  <si>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</si>
  <si>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</si>
  <si>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</si>
  <si>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</si>
  <si>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</si>
  <si>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</si>
  <si>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</si>
  <si>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</si>
  <si>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</si>
  <si>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</si>
  <si>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</si>
  <si>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</si>
  <si>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</si>
  <si>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</si>
  <si>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</si>
  <si>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</si>
  <si>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</si>
  <si>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</si>
  <si>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</si>
  <si>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</si>
  <si>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</si>
  <si>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</si>
  <si>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</si>
  <si>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</si>
  <si>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</si>
  <si>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</si>
  <si>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</si>
  <si>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</si>
  <si>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</si>
  <si>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</si>
  <si>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</si>
  <si>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</si>
  <si>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</si>
  <si>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</si>
  <si>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</si>
  <si>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</si>
  <si>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</si>
  <si>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</si>
  <si>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</si>
  <si>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</si>
  <si>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</si>
  <si>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</si>
  <si>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</si>
  <si>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</si>
  <si>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</si>
  <si>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</si>
  <si>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</si>
  <si>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</si>
  <si>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</si>
  <si>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</si>
  <si>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</si>
  <si>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</si>
  <si>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</si>
  <si>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</si>
  <si>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</si>
  <si>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</si>
  <si>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</si>
  <si>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</si>
  <si>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</si>
  <si>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</si>
  <si>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</si>
  <si>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</si>
  <si>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</si>
  <si>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</si>
  <si>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</si>
  <si>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</si>
  <si>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</si>
  <si>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</si>
  <si>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</si>
  <si>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</si>
  <si>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</si>
  <si>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</si>
  <si>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</si>
  <si>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</si>
  <si>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</si>
  <si>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</si>
  <si>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</si>
  <si>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</si>
  <si>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</si>
  <si>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</si>
  <si>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</si>
  <si>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</si>
  <si>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</si>
  <si>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</si>
  <si>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</si>
  <si>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</si>
  <si>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</si>
  <si>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</si>
  <si>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</si>
  <si>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</si>
  <si>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</si>
  <si>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</si>
  <si>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</si>
  <si>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</si>
  <si>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</si>
  <si>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</si>
  <si>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</si>
  <si>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</si>
  <si>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</si>
  <si>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</si>
  <si>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</si>
  <si>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</si>
  <si>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</si>
  <si>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</si>
  <si>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</si>
  <si>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</si>
  <si>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</si>
  <si>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</si>
  <si>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</si>
  <si>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</si>
  <si>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</si>
  <si>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</si>
  <si>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</si>
  <si>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</si>
  <si>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</si>
  <si>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</si>
  <si>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</si>
  <si>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</si>
  <si>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</si>
  <si>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</si>
  <si>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</si>
  <si>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</si>
  <si>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</si>
  <si>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</si>
  <si>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</si>
  <si>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</si>
  <si>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</si>
  <si>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</si>
  <si>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</si>
  <si>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</si>
  <si>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</si>
  <si>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</si>
  <si>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</si>
  <si>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</si>
  <si>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</si>
  <si>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</si>
  <si>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</si>
  <si>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</si>
  <si>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</si>
  <si>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</si>
  <si>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</si>
  <si>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</si>
  <si>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</si>
  <si>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</si>
  <si>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</si>
  <si>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</si>
  <si>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</si>
  <si>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</si>
  <si>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</si>
  <si>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</si>
  <si>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</si>
  <si>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</si>
  <si>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</si>
  <si>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</si>
  <si>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</si>
  <si>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</si>
  <si>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</si>
  <si>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</si>
  <si>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</si>
  <si>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</si>
  <si>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</si>
  <si>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</si>
  <si>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</si>
  <si>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</si>
  <si>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</si>
  <si>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</si>
  <si>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</si>
  <si>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</si>
  <si>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</si>
  <si>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</si>
  <si>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</si>
  <si>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</si>
  <si>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</si>
  <si>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</si>
  <si>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</si>
  <si>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</si>
  <si>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</si>
  <si>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</si>
  <si>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</si>
  <si>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</si>
  <si>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</si>
  <si>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</si>
  <si>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</si>
  <si>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</si>
  <si>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</si>
  <si>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</si>
  <si>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</si>
  <si>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</si>
  <si>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</si>
  <si>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</si>
  <si>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</si>
  <si>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</si>
  <si>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</si>
  <si>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</si>
  <si>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</si>
  <si>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</si>
  <si>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</si>
  <si>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</si>
  <si>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</si>
  <si>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</si>
  <si>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</si>
  <si>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</si>
  <si>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</si>
  <si>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</si>
  <si>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</si>
  <si>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</si>
  <si>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</si>
  <si>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</si>
  <si>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</si>
  <si>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</si>
  <si>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</si>
  <si>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</si>
  <si>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</si>
  <si>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</si>
  <si>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</si>
  <si>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</si>
  <si>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</si>
  <si>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</si>
  <si>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</si>
  <si>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</si>
  <si>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</si>
  <si>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</si>
  <si>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</si>
  <si>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</si>
  <si>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</si>
  <si>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</si>
  <si>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</si>
  <si>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</si>
  <si>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</si>
  <si>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</si>
  <si>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</si>
  <si>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</si>
  <si>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</si>
  <si>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</si>
  <si>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</si>
  <si>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</si>
  <si>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</si>
  <si>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</si>
  <si>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</si>
  <si>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</si>
  <si>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</si>
  <si>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</si>
  <si>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</si>
  <si>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</si>
  <si>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</si>
  <si>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</si>
  <si>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</si>
  <si>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</si>
  <si>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</si>
  <si>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</si>
  <si>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</si>
  <si>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</si>
  <si>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</si>
  <si>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</si>
  <si>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</si>
  <si>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</si>
  <si>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</si>
  <si>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</si>
  <si>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</si>
  <si>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</si>
  <si>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</si>
  <si>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</si>
  <si>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</si>
  <si>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</si>
  <si>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</si>
  <si>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</si>
  <si>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</si>
  <si>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</si>
  <si>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</si>
  <si>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</si>
  <si>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</si>
  <si>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</si>
  <si>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</si>
  <si>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</si>
  <si>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</si>
  <si>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</si>
  <si>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</si>
  <si>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</si>
  <si>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</si>
  <si>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</si>
  <si>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</si>
  <si>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</si>
  <si>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</si>
  <si>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</si>
  <si>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</si>
  <si>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</si>
  <si>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</si>
  <si>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</si>
  <si>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</si>
  <si>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</si>
  <si>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</si>
  <si>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</si>
  <si>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</si>
  <si>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</si>
  <si>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</si>
  <si>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</si>
  <si>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</si>
  <si>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</si>
  <si>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</si>
  <si>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</si>
  <si>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</si>
  <si>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</si>
  <si>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</si>
  <si>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</si>
  <si>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</si>
  <si>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</si>
  <si>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</si>
  <si>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</si>
  <si>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</si>
  <si>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</si>
  <si>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</si>
  <si>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</si>
  <si>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</si>
  <si>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</si>
  <si>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</si>
  <si>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</si>
  <si>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</si>
  <si>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</si>
  <si>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</si>
  <si>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</si>
  <si>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</si>
  <si>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</si>
  <si>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</si>
  <si>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</si>
  <si>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</si>
  <si>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</si>
  <si>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</si>
  <si>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</si>
  <si>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</si>
  <si>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</si>
  <si>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</si>
  <si>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</si>
  <si>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</si>
  <si>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</si>
  <si>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</si>
  <si>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</si>
  <si>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</si>
  <si>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</si>
  <si>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</si>
  <si>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</si>
  <si>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</si>
  <si>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</si>
  <si>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</si>
  <si>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</si>
  <si>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</si>
  <si>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</si>
  <si>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</si>
  <si>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</si>
  <si>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</si>
  <si>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</si>
  <si>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</si>
  <si>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</si>
  <si>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</si>
  <si>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</si>
  <si>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</si>
  <si>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</si>
  <si>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</si>
  <si>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</si>
  <si>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</si>
  <si>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</si>
  <si>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</si>
  <si>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</si>
  <si>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</si>
  <si>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</si>
  <si>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</si>
  <si>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</si>
  <si>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</si>
  <si>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</si>
  <si>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</si>
  <si>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</si>
  <si>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</si>
  <si>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</si>
  <si>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</si>
  <si>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</si>
  <si>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</si>
  <si>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</si>
  <si>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</si>
  <si>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</si>
  <si>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</si>
  <si>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</si>
  <si>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</si>
  <si>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</si>
  <si>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</si>
  <si>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</si>
  <si>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</si>
  <si>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</si>
  <si>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</si>
  <si>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</si>
  <si>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</si>
  <si>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</si>
  <si>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</si>
  <si>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</si>
  <si>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</si>
  <si>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</si>
  <si>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</si>
  <si>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</si>
  <si>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</si>
  <si>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</si>
  <si>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</si>
  <si>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</si>
  <si>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</si>
  <si>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</si>
  <si>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</si>
  <si>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</si>
  <si>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</si>
  <si>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</si>
  <si>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</si>
  <si>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</si>
  <si>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</si>
  <si>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</si>
  <si>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</si>
  <si>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</si>
  <si>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</si>
  <si>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</si>
  <si>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</si>
  <si>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</si>
  <si>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</si>
  <si>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</si>
  <si>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</si>
  <si>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</si>
  <si>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</si>
  <si>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</si>
  <si>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</si>
  <si>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</si>
  <si>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</si>
  <si>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</si>
  <si>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</si>
  <si>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</si>
  <si>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</si>
  <si>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</si>
  <si>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</si>
  <si>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</si>
  <si>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</si>
  <si>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</si>
  <si>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</si>
  <si>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</si>
  <si>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</si>
  <si>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</si>
  <si>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</si>
  <si>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</si>
  <si>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</si>
  <si>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</si>
  <si>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</si>
  <si>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</si>
  <si>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</si>
  <si>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</si>
  <si>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</si>
  <si>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</si>
  <si>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</si>
  <si>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</si>
  <si>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</si>
  <si>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</si>
  <si>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</si>
  <si>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</si>
  <si>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</si>
  <si>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</si>
  <si>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</si>
  <si>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</si>
  <si>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</si>
  <si>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</si>
  <si>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</si>
  <si>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</si>
  <si>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</si>
  <si>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</si>
  <si>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</si>
  <si>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</si>
  <si>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</si>
  <si>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</si>
  <si>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</si>
  <si>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</si>
  <si>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</si>
  <si>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</si>
  <si>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</si>
  <si>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</si>
  <si>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</si>
  <si>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</si>
  <si>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</si>
  <si>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</si>
  <si>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</si>
  <si>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</si>
  <si>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</si>
  <si>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</si>
  <si>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</si>
  <si>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</si>
  <si>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</si>
  <si>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</si>
  <si>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</si>
  <si>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</si>
  <si>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</si>
  <si>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</si>
  <si>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</si>
  <si>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</si>
  <si>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</si>
  <si>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</si>
  <si>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</si>
  <si>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</si>
  <si>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</si>
  <si>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</si>
  <si>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</si>
  <si>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</si>
  <si>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</si>
  <si>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</si>
  <si>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</si>
  <si>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</si>
  <si>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</si>
  <si>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</si>
  <si>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</si>
  <si>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</si>
  <si>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</si>
  <si>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</si>
  <si>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</si>
  <si>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</si>
  <si>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</si>
  <si>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</si>
  <si>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</si>
  <si>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</si>
  <si>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</si>
  <si>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</si>
  <si>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</si>
  <si>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</si>
  <si>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</si>
  <si>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</si>
  <si>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</si>
  <si>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</si>
  <si>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</si>
  <si>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</si>
  <si>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</si>
  <si>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</si>
  <si>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</si>
  <si>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</si>
  <si>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</si>
  <si>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</si>
  <si>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</si>
  <si>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</si>
  <si>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</si>
  <si>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</si>
  <si>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</si>
  <si>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</si>
  <si>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</si>
  <si>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</si>
  <si>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</si>
  <si>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</si>
  <si>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</si>
  <si>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</si>
  <si>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</si>
  <si>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</si>
  <si>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</si>
  <si>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</si>
  <si>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</si>
  <si>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</si>
  <si>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</si>
  <si>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</si>
  <si>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</si>
  <si>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</si>
  <si>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</si>
  <si>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</si>
  <si>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</si>
  <si>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</si>
  <si>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</si>
  <si>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</si>
  <si>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</si>
  <si>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</si>
  <si>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</si>
  <si>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</si>
  <si>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</si>
  <si>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</si>
  <si>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</si>
  <si>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</si>
  <si>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</si>
  <si>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</si>
  <si>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</si>
  <si>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</si>
  <si>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</si>
  <si>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</si>
  <si>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</si>
  <si>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</si>
  <si>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</si>
  <si>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</si>
  <si>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</si>
  <si>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</si>
  <si>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</si>
  <si>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</si>
  <si>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</si>
  <si>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</si>
  <si>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</si>
  <si>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</si>
  <si>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</si>
  <si>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</si>
  <si>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</si>
  <si>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</si>
  <si>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</si>
  <si>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</si>
  <si>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</si>
  <si>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</si>
  <si>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</si>
  <si>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</si>
  <si>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</si>
  <si>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</si>
  <si>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</si>
  <si>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</si>
  <si>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</si>
  <si>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</si>
  <si>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</si>
  <si>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</si>
  <si>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</si>
  <si>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</si>
  <si>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</si>
  <si>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</si>
  <si>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</si>
  <si>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</si>
  <si>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</si>
  <si>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</si>
  <si>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</si>
  <si>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</si>
  <si>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</si>
  <si>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</si>
  <si>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</si>
  <si>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</si>
  <si>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</si>
  <si>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</si>
  <si>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</si>
  <si>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</si>
  <si>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</si>
  <si>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</si>
  <si>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</si>
  <si>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</si>
  <si>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</si>
  <si>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</si>
  <si>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</si>
  <si>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</si>
  <si>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</si>
  <si>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</si>
  <si>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</si>
  <si>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</si>
  <si>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</si>
  <si>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</si>
  <si>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</si>
  <si>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</si>
  <si>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</si>
  <si>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</si>
  <si>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</si>
  <si>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</si>
  <si>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</si>
  <si>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</si>
  <si>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</si>
  <si>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</si>
  <si>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</si>
  <si>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</si>
  <si>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</si>
  <si>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</si>
  <si>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</si>
  <si>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</si>
  <si>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</si>
  <si>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</si>
  <si>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</si>
  <si>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</si>
  <si>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</si>
  <si>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</si>
  <si>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</si>
  <si>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</si>
  <si>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</si>
  <si>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</si>
  <si>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</si>
  <si>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</si>
  <si>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</si>
  <si>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</si>
  <si>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</si>
  <si>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</si>
  <si>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</si>
  <si>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</si>
  <si>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</si>
  <si>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</si>
  <si>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</si>
  <si>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</si>
  <si>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</si>
  <si>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</si>
  <si>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</si>
  <si>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</si>
  <si>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</si>
  <si>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</si>
  <si>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</si>
  <si>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</si>
  <si>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</si>
  <si>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</si>
  <si>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</si>
  <si>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</si>
  <si>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</si>
  <si>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</si>
  <si>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</si>
  <si>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</si>
  <si>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</si>
  <si>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</si>
  <si>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</si>
  <si>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</si>
  <si>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</si>
  <si>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</si>
  <si>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</si>
  <si>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</si>
  <si>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</si>
  <si>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</si>
  <si>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</si>
  <si>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</si>
  <si>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</si>
  <si>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</si>
  <si>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</si>
  <si>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</si>
  <si>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</si>
  <si>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</si>
  <si>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</si>
  <si>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</si>
  <si>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</si>
  <si>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</si>
  <si>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</si>
  <si>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</si>
  <si>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</si>
  <si>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</si>
  <si>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</si>
  <si>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</si>
  <si>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</si>
  <si>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</si>
  <si>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</si>
  <si>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</si>
  <si>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</si>
  <si>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</si>
  <si>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</si>
  <si>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</si>
  <si>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</si>
  <si>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</si>
  <si>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</si>
  <si>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</si>
  <si>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</si>
  <si>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</si>
  <si>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</si>
  <si>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</si>
  <si>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</si>
  <si>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</si>
  <si>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</si>
  <si>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</si>
  <si>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</si>
  <si>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</si>
  <si>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</si>
  <si>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</si>
  <si>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</si>
  <si>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</si>
  <si>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</si>
  <si>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</si>
  <si>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</si>
  <si>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</si>
  <si>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</si>
  <si>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</si>
  <si>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</si>
  <si>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</si>
  <si>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</si>
  <si>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</si>
  <si>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</si>
  <si>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</si>
  <si>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</si>
  <si>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</si>
  <si>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</si>
  <si>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</si>
  <si>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</si>
  <si>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</si>
  <si>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</si>
  <si>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</si>
  <si>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</si>
  <si>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</si>
  <si>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</si>
  <si>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</si>
  <si>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</si>
  <si>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</si>
  <si>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</si>
  <si>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</si>
  <si>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</si>
  <si>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</si>
  <si>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</si>
  <si>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</si>
  <si>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</si>
  <si>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</si>
  <si>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</si>
  <si>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</si>
  <si>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</si>
  <si>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</si>
  <si>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</si>
  <si>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</si>
  <si>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</si>
  <si>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</si>
  <si>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</si>
  <si>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</si>
  <si>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</si>
  <si>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</si>
  <si>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</si>
  <si>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</si>
  <si>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</si>
  <si>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</si>
  <si>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</si>
  <si>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</si>
  <si>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</si>
  <si>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</si>
  <si>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</si>
  <si>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</si>
  <si>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</si>
  <si>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</si>
  <si>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</si>
  <si>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</si>
  <si>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</si>
  <si>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</si>
  <si>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</si>
  <si>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</si>
  <si>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</si>
  <si>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</si>
  <si>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</si>
  <si>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</si>
  <si>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</si>
  <si>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</si>
  <si>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</si>
  <si>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</si>
  <si>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</si>
  <si>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</si>
  <si>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</si>
  <si>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</si>
  <si>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</si>
  <si>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</si>
  <si>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</si>
  <si>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</si>
  <si>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</si>
  <si>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</si>
  <si>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</si>
  <si>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</si>
  <si>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</si>
  <si>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</si>
  <si>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</si>
  <si>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</si>
  <si>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</si>
  <si>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</si>
  <si>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</si>
  <si>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</si>
  <si>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</si>
  <si>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</si>
  <si>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</si>
  <si>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</si>
  <si>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</si>
  <si>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</si>
  <si>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</si>
  <si>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</si>
  <si>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</si>
  <si>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</si>
  <si>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</si>
  <si>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</si>
  <si>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</si>
  <si>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</si>
  <si>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</si>
  <si>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</si>
  <si>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</si>
  <si>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</si>
  <si>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</si>
  <si>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</si>
  <si>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</si>
  <si>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</si>
  <si>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</si>
  <si>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</si>
  <si>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</si>
  <si>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</si>
  <si>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</si>
  <si>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</si>
  <si>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</si>
  <si>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</si>
  <si>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</si>
  <si>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</si>
  <si>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</si>
  <si>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</si>
  <si>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</si>
  <si>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</si>
  <si>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</si>
  <si>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</si>
  <si>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</si>
  <si>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</si>
  <si>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</si>
  <si>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</si>
  <si>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</si>
  <si>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</si>
  <si>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</si>
  <si>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</si>
  <si>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</si>
  <si>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</si>
  <si>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</si>
  <si>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</si>
  <si>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</si>
  <si>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</si>
  <si>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</si>
  <si>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</si>
  <si>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</si>
  <si>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</si>
  <si>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</si>
  <si>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</si>
  <si>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</si>
  <si>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</si>
  <si>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</si>
  <si>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</si>
  <si>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</si>
  <si>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</si>
  <si>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</si>
  <si>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</si>
  <si>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</si>
  <si>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</si>
  <si>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</si>
  <si>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</si>
  <si>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</si>
  <si>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</si>
  <si>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</si>
  <si>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</si>
  <si>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</si>
  <si>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</si>
  <si>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</si>
  <si>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</si>
  <si>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</si>
  <si>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</si>
  <si>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</si>
  <si>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</si>
  <si>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</si>
  <si>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</si>
  <si>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</si>
  <si>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</si>
  <si>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</si>
  <si>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</si>
  <si>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</si>
  <si>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</si>
  <si>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</si>
  <si>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</si>
  <si>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</si>
  <si>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</si>
  <si>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</si>
  <si>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</si>
  <si>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</si>
  <si>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</si>
  <si>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</si>
  <si>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</si>
  <si>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</si>
  <si>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</si>
  <si>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</si>
  <si>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</si>
  <si>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</si>
  <si>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</si>
  <si>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</si>
  <si>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</si>
  <si>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</si>
  <si>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</si>
  <si>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</si>
  <si>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</si>
  <si>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</si>
  <si>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</si>
  <si>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</si>
  <si>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</si>
  <si>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</si>
  <si>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</si>
  <si>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</si>
  <si>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</si>
  <si>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</si>
  <si>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</si>
  <si>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</si>
  <si>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</si>
  <si>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</si>
  <si>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</si>
  <si>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</si>
  <si>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</si>
  <si>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</si>
  <si>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</si>
  <si>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</si>
  <si>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</si>
  <si>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</si>
  <si>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</si>
  <si>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</si>
  <si>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</si>
  <si>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</si>
  <si>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</si>
  <si>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</si>
  <si>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</si>
  <si>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</si>
  <si>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</si>
  <si>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</si>
  <si>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</si>
  <si>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</si>
  <si>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</si>
  <si>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</si>
  <si>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</si>
  <si>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</si>
  <si>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</si>
  <si>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</si>
  <si>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</si>
  <si>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</si>
  <si>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</si>
  <si>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</si>
  <si>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</si>
  <si>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</si>
  <si>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</si>
  <si>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</si>
  <si>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</si>
  <si>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</si>
  <si>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</si>
  <si>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</si>
  <si>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</si>
  <si>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</si>
  <si>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</si>
  <si>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</si>
  <si>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</si>
  <si>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</si>
  <si>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</si>
  <si>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</si>
  <si>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</si>
  <si>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</si>
  <si>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</si>
  <si>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</si>
  <si>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</si>
  <si>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</si>
  <si>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</si>
  <si>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</si>
  <si>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</si>
  <si>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</si>
  <si>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</si>
  <si>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</si>
  <si>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</si>
  <si>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</si>
  <si>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</si>
  <si>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</si>
  <si>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</si>
  <si>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</si>
  <si>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</si>
  <si>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</si>
  <si>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</si>
  <si>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</si>
  <si>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</si>
  <si>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</si>
  <si>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</si>
  <si>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</si>
  <si>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</si>
  <si>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</si>
  <si>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</si>
  <si>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</si>
  <si>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</si>
  <si>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</si>
  <si>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</si>
  <si>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</si>
  <si>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</si>
  <si>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</si>
  <si>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</si>
  <si>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</si>
  <si>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</si>
  <si>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</si>
  <si>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</si>
  <si>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</si>
  <si>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</si>
  <si>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</si>
  <si>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</si>
  <si>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</si>
  <si>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</si>
  <si>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</si>
  <si>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</si>
  <si>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</si>
  <si>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</si>
  <si>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</si>
  <si>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</si>
  <si>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</si>
  <si>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</si>
  <si>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</si>
  <si>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</si>
  <si>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</si>
  <si>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</si>
  <si>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</si>
  <si>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</si>
  <si>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</si>
  <si>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</si>
  <si>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</si>
  <si>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</si>
  <si>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</si>
  <si>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</si>
  <si>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</si>
  <si>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</si>
  <si>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</si>
  <si>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</si>
  <si>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</si>
  <si>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</si>
  <si>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</si>
  <si>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</si>
  <si>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</si>
  <si>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</si>
  <si>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</si>
  <si>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</si>
  <si>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</si>
  <si>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</si>
  <si>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</si>
  <si>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</si>
  <si>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</si>
  <si>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</si>
  <si>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</si>
  <si>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</si>
  <si>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</si>
  <si>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</si>
  <si>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</si>
  <si>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</si>
  <si>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</si>
  <si>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</si>
  <si>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</si>
  <si>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</si>
  <si>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</si>
  <si>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</si>
  <si>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</si>
  <si>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</si>
  <si>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</si>
  <si>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</si>
  <si>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</si>
  <si>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</si>
  <si>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</si>
  <si>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</si>
  <si>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</si>
  <si>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</si>
  <si>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</si>
  <si>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</si>
  <si>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</si>
  <si>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</si>
  <si>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</si>
  <si>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</si>
  <si>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</si>
  <si>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</si>
  <si>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</si>
  <si>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</si>
  <si>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</si>
  <si>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</si>
  <si>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</si>
  <si>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</si>
  <si>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</si>
  <si>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</si>
  <si>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</si>
  <si>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</si>
  <si>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</si>
  <si>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</si>
  <si>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</si>
  <si>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</si>
  <si>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</si>
  <si>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</si>
  <si>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</si>
  <si>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</si>
  <si>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</si>
  <si>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</si>
  <si>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</si>
  <si>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</si>
  <si>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</si>
  <si>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</si>
  <si>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</si>
  <si>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</si>
  <si>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</si>
  <si>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</si>
  <si>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</si>
  <si>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</si>
  <si>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</si>
  <si>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</si>
  <si>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</si>
  <si>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</si>
  <si>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</si>
  <si>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</si>
  <si>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</si>
  <si>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</si>
  <si>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</si>
  <si>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</si>
  <si>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</si>
  <si>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</si>
  <si>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</si>
  <si>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</si>
  <si>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</si>
  <si>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</si>
  <si>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</si>
  <si>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</si>
  <si>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</si>
  <si>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</si>
  <si>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</si>
  <si>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</si>
  <si>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</si>
  <si>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</si>
  <si>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</si>
  <si>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</si>
  <si>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</si>
  <si>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</si>
  <si>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</si>
  <si>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</si>
  <si>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</si>
  <si>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</si>
  <si>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</si>
  <si>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</si>
  <si>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</si>
  <si>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</si>
  <si>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</si>
  <si>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</si>
  <si>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</si>
  <si>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</si>
  <si>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</si>
  <si>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</si>
  <si>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</si>
  <si>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</si>
  <si>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</si>
  <si>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</si>
  <si>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</si>
  <si>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</si>
  <si>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</si>
  <si>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</si>
  <si>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</si>
  <si>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</si>
  <si>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</si>
  <si>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</si>
  <si>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</si>
  <si>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</si>
  <si>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</si>
  <si>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</si>
  <si>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</si>
  <si>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</si>
  <si>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</si>
  <si>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</si>
  <si>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</si>
  <si>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</si>
  <si>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</si>
  <si>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</si>
  <si>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</si>
  <si>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</si>
  <si>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</si>
  <si>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</si>
  <si>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</si>
  <si>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</si>
  <si>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</si>
  <si>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</si>
  <si>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</si>
  <si>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</si>
  <si>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</si>
  <si>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</si>
  <si>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</si>
  <si>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</si>
  <si>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</si>
  <si>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</si>
  <si>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</si>
  <si>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</si>
  <si>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</si>
  <si>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</si>
  <si>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</si>
  <si>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</si>
  <si>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</si>
  <si>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</si>
  <si>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</si>
  <si>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</si>
  <si>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</si>
  <si>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</si>
  <si>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</si>
  <si>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</si>
  <si>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</si>
  <si>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</si>
  <si>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</si>
  <si>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</si>
  <si>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</si>
  <si>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</si>
  <si>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</si>
  <si>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</si>
  <si>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</si>
  <si>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</si>
  <si>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</si>
  <si>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</si>
  <si>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</si>
  <si>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</si>
  <si>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</si>
  <si>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</si>
  <si>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</si>
  <si>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</si>
  <si>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</si>
  <si>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</si>
  <si>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</si>
  <si>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</si>
  <si>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</si>
  <si>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</si>
  <si>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</si>
  <si>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</si>
  <si>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</si>
  <si>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</si>
  <si>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</si>
  <si>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</si>
  <si>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</si>
  <si>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</si>
  <si>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</si>
  <si>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</si>
  <si>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</si>
  <si>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</si>
  <si>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</si>
  <si>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</si>
  <si>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</si>
  <si>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</si>
  <si>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</si>
  <si>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</si>
  <si>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</si>
  <si>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</si>
  <si>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</si>
  <si>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</si>
  <si>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</si>
  <si>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</si>
  <si>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</si>
  <si>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</si>
  <si>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</si>
  <si>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</si>
  <si>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</si>
  <si>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</si>
  <si>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</si>
  <si>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</si>
  <si>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</si>
  <si>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</si>
  <si>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</si>
  <si>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</si>
  <si>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</si>
  <si>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</si>
  <si>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</si>
  <si>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</si>
  <si>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</si>
  <si>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</si>
  <si>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</si>
  <si>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</si>
  <si>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</si>
  <si>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</si>
  <si>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</si>
  <si>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</si>
  <si>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</si>
  <si>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</si>
  <si>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</si>
  <si>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</si>
  <si>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</si>
  <si>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</si>
  <si>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</si>
  <si>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</si>
  <si>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</si>
  <si>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</si>
  <si>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</si>
  <si>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</si>
  <si>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</si>
  <si>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</si>
  <si>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</si>
  <si>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</si>
  <si>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</si>
  <si>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</si>
  <si>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</si>
  <si>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</si>
  <si>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</si>
  <si>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</si>
  <si>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</si>
  <si>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</si>
  <si>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</si>
  <si>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</si>
  <si>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</si>
  <si>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</si>
  <si>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</si>
  <si>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</si>
  <si>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</si>
  <si>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</si>
  <si>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</si>
  <si>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</si>
  <si>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</si>
  <si>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</si>
  <si>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</si>
  <si>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</si>
  <si>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</si>
  <si>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</si>
  <si>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</si>
  <si>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</si>
  <si>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</si>
  <si>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</si>
  <si>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</si>
  <si>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</si>
  <si>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</si>
  <si>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</si>
  <si>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</si>
  <si>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</si>
  <si>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</si>
  <si>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</si>
  <si>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</si>
  <si>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</si>
  <si>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</si>
  <si>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</si>
  <si>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</si>
  <si>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</si>
  <si>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</si>
  <si>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</si>
  <si>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</si>
  <si>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</si>
  <si>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</si>
  <si>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</si>
  <si>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</si>
  <si>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</si>
  <si>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</si>
  <si>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</si>
  <si>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</si>
  <si>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</si>
  <si>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</si>
  <si>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</si>
  <si>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</si>
  <si>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</si>
  <si>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</si>
  <si>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</si>
  <si>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</si>
  <si>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</si>
  <si>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</si>
  <si>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</si>
  <si>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</si>
  <si>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</si>
  <si>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</si>
  <si>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</si>
  <si>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</si>
  <si>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</si>
  <si>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</si>
  <si>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</si>
  <si>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</si>
  <si>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</si>
  <si>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</si>
  <si>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</si>
  <si>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</si>
  <si>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</si>
  <si>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</si>
  <si>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</si>
  <si>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</si>
  <si>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</si>
  <si>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</si>
  <si>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</si>
  <si>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</si>
  <si>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</si>
  <si>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</si>
  <si>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</si>
  <si>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</si>
  <si>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</si>
  <si>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</si>
  <si>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</si>
  <si>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</si>
  <si>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</si>
  <si>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</si>
  <si>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</si>
  <si>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</si>
  <si>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</si>
  <si>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</si>
  <si>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</si>
  <si>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</si>
  <si>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</si>
  <si>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</si>
  <si>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</si>
  <si>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</si>
  <si>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</si>
  <si>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</si>
  <si>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</si>
  <si>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</si>
  <si>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</si>
  <si>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</si>
  <si>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</si>
  <si>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</si>
  <si>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</si>
  <si>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</si>
  <si>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</si>
  <si>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</si>
  <si>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</si>
  <si>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</si>
  <si>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</si>
  <si>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</si>
  <si>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</si>
  <si>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</si>
  <si>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</si>
  <si>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</si>
  <si>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</si>
  <si>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</si>
  <si>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</si>
  <si>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</si>
  <si>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</si>
  <si>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</si>
  <si>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</si>
  <si>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</si>
  <si>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</si>
  <si>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</si>
  <si>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</si>
  <si>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</si>
  <si>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</si>
  <si>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</si>
  <si>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</si>
  <si>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</si>
  <si>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</si>
  <si>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</si>
  <si>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</si>
  <si>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</si>
  <si>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</si>
  <si>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</si>
  <si>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</si>
  <si>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</si>
  <si>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</si>
  <si>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</si>
  <si>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</si>
  <si>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</si>
  <si>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</si>
  <si>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</si>
  <si>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</si>
  <si>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</si>
  <si>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</si>
  <si>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</si>
  <si>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</si>
  <si>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</si>
  <si>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</si>
  <si>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</si>
  <si>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</si>
  <si>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</si>
  <si>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</si>
  <si>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</si>
  <si>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</si>
  <si>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</si>
  <si>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</si>
  <si>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</si>
  <si>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</si>
  <si>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</si>
  <si>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</si>
  <si>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</si>
  <si>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</si>
  <si>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</si>
  <si>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</si>
  <si>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</si>
  <si>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</si>
  <si>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</si>
  <si>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</si>
  <si>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</si>
  <si>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</si>
  <si>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</si>
  <si>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</si>
  <si>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</si>
  <si>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</si>
  <si>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</si>
  <si>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</si>
  <si>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</si>
  <si>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</si>
  <si>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</si>
  <si>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</si>
  <si>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</si>
  <si>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</si>
  <si>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</si>
  <si>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</si>
  <si>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</si>
  <si>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</si>
  <si>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</si>
  <si>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</si>
  <si>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</si>
  <si>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</si>
  <si>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</si>
  <si>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</si>
  <si>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</si>
  <si>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</si>
  <si>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</si>
  <si>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</si>
  <si>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</si>
  <si>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</si>
  <si>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</si>
  <si>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</si>
  <si>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</si>
  <si>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</si>
  <si>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</si>
  <si>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</si>
  <si>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</si>
  <si>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</si>
  <si>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</si>
  <si>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</si>
  <si>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</si>
  <si>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</si>
  <si>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</si>
  <si>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</si>
  <si>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</si>
  <si>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</si>
  <si>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</si>
  <si>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</si>
  <si>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</si>
  <si>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</si>
  <si>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</si>
  <si>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</si>
  <si>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</si>
  <si>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</si>
  <si>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</si>
  <si>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</si>
  <si>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</si>
  <si>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</si>
  <si>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</si>
  <si>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</si>
  <si>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</si>
  <si>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</si>
  <si>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</si>
  <si>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</si>
  <si>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</si>
  <si>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</si>
  <si>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</si>
  <si>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</si>
  <si>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</si>
  <si>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</si>
  <si>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</si>
  <si>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</si>
  <si>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</si>
  <si>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</si>
  <si>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</si>
  <si>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</si>
  <si>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</si>
  <si>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</si>
  <si>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</si>
  <si>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</si>
  <si>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</si>
  <si>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</si>
  <si>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</si>
  <si>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</si>
  <si>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</si>
  <si>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</si>
  <si>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</si>
  <si>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</si>
  <si>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</si>
  <si>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</si>
  <si>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</si>
  <si>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</si>
  <si>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</si>
  <si>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</si>
  <si>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</si>
  <si>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</si>
  <si>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</si>
  <si>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</si>
  <si>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</si>
  <si>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</si>
  <si>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</si>
  <si>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</si>
  <si>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</si>
  <si>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</si>
  <si>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</si>
  <si>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</si>
  <si>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</si>
  <si>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</si>
  <si>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</si>
  <si>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</si>
  <si>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</si>
  <si>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</si>
  <si>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</si>
  <si>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</si>
  <si>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</si>
  <si>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</si>
  <si>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</si>
  <si>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</si>
  <si>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</si>
  <si>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</si>
  <si>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</si>
  <si>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</si>
  <si>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</si>
  <si>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</si>
  <si>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</si>
  <si>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</si>
  <si>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</si>
  <si>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</si>
  <si>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</si>
  <si>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</si>
  <si>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</si>
  <si>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</si>
  <si>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</si>
  <si>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</si>
  <si>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</si>
  <si>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</si>
  <si>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</si>
  <si>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</si>
  <si>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</si>
  <si>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</si>
  <si>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</si>
  <si>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</si>
  <si>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</si>
  <si>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</si>
  <si>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</si>
  <si>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</si>
  <si>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</si>
  <si>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</si>
  <si>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</si>
  <si>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</si>
  <si>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</si>
  <si>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</si>
  <si>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</si>
  <si>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</si>
  <si>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</si>
  <si>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</si>
  <si>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</si>
  <si>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</si>
  <si>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</si>
  <si>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</si>
  <si>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</si>
  <si>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</si>
  <si>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</si>
  <si>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</si>
  <si>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</si>
  <si>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</si>
  <si>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</si>
  <si>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</si>
  <si>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</si>
  <si>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</si>
  <si>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</si>
  <si>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</si>
  <si>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</si>
  <si>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</si>
  <si>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</si>
  <si>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</si>
  <si>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</si>
  <si>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</si>
  <si>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</si>
  <si>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</si>
  <si>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</si>
  <si>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</si>
  <si>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</si>
  <si>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</si>
  <si>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</si>
  <si>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</si>
  <si>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</si>
  <si>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</si>
  <si>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</si>
  <si>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</si>
  <si>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</si>
  <si>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</si>
  <si>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</si>
  <si>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</si>
  <si>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</si>
  <si>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</si>
  <si>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</si>
  <si>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</si>
  <si>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</si>
  <si>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</si>
  <si>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</si>
  <si>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</si>
  <si>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</si>
  <si>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</si>
  <si>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</si>
  <si>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</si>
  <si>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</si>
  <si>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</si>
  <si>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</si>
  <si>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</si>
  <si>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</si>
  <si>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</si>
  <si>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</si>
  <si>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</si>
  <si>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</si>
  <si>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</si>
  <si>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</si>
  <si>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</si>
  <si>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</si>
  <si>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</si>
  <si>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</si>
  <si>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</si>
  <si>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</si>
  <si>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</si>
  <si>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</si>
  <si>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</si>
  <si>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</si>
  <si>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</si>
  <si>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</si>
  <si>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</si>
  <si>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</si>
  <si>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</si>
  <si>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</si>
  <si>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</si>
  <si>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</si>
  <si>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</si>
  <si>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</si>
  <si>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</si>
  <si>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</si>
  <si>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</si>
  <si>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</si>
  <si>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</si>
  <si>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</si>
  <si>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</si>
  <si>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</si>
  <si>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</si>
  <si>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</si>
  <si>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</si>
  <si>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</si>
  <si>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</si>
  <si>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</si>
  <si>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</si>
  <si>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</si>
  <si>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</si>
  <si>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</si>
  <si>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</si>
  <si>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</si>
  <si>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</si>
  <si>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</si>
  <si>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</si>
  <si>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</si>
  <si>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</si>
  <si>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</si>
  <si>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</si>
  <si>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</si>
  <si>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</si>
  <si>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</si>
  <si>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</si>
  <si>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</si>
  <si>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</si>
  <si>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</si>
  <si>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</si>
  <si>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</si>
  <si>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</si>
  <si>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</si>
  <si>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</si>
  <si>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</si>
  <si>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</si>
  <si>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</si>
  <si>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</si>
  <si>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</si>
  <si>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</si>
  <si>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</si>
  <si>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</si>
  <si>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</si>
  <si>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</si>
  <si>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</si>
  <si>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</si>
  <si>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</si>
  <si>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</si>
  <si>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</si>
  <si>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</si>
  <si>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</si>
  <si>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</si>
  <si>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</si>
  <si>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</si>
  <si>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</si>
  <si>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</si>
  <si>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</si>
  <si>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</si>
  <si>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</si>
  <si>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</si>
  <si>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</si>
  <si>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</si>
  <si>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</si>
  <si>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</si>
  <si>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</si>
  <si>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</si>
  <si>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</si>
  <si>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</si>
  <si>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</si>
  <si>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</si>
  <si>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</si>
  <si>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</si>
  <si>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</si>
  <si>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</si>
  <si>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</si>
  <si>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</si>
  <si>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</si>
  <si>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</si>
  <si>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</si>
  <si>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</si>
  <si>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</si>
  <si>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</si>
  <si>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</si>
  <si>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</si>
  <si>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</si>
  <si>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</si>
  <si>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</si>
  <si>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</si>
  <si>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</si>
  <si>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</si>
  <si>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</si>
  <si>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</si>
  <si>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</si>
  <si>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</si>
  <si>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</si>
  <si>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</si>
  <si>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</si>
  <si>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</si>
  <si>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</si>
  <si>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</si>
  <si>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</si>
  <si>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</si>
  <si>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</si>
  <si>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</si>
  <si>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</si>
  <si>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</si>
  <si>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</si>
  <si>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</si>
  <si>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</si>
  <si>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</si>
  <si>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</si>
  <si>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</si>
  <si>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</si>
  <si>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</si>
  <si>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</si>
  <si>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</si>
  <si>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</si>
  <si>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</si>
  <si>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</si>
  <si>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</si>
  <si>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</si>
  <si>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</si>
  <si>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</si>
  <si>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</si>
  <si>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</si>
  <si>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</si>
  <si>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</si>
  <si>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</si>
  <si>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</si>
  <si>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</si>
  <si>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</si>
  <si>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</si>
  <si>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</si>
  <si>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</si>
  <si>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</si>
  <si>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</si>
  <si>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</si>
  <si>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</si>
  <si>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</si>
  <si>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</si>
  <si>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</si>
  <si>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</si>
  <si>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</si>
  <si>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</si>
  <si>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</si>
  <si>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</si>
  <si>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</si>
  <si>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</si>
  <si>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</si>
  <si>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</si>
  <si>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</si>
  <si>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</si>
  <si>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</si>
  <si>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</si>
  <si>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</si>
  <si>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</si>
  <si>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</si>
  <si>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</si>
  <si>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</si>
  <si>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</si>
  <si>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</si>
  <si>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</si>
  <si>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</si>
  <si>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</si>
  <si>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</si>
  <si>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</si>
  <si>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</si>
  <si>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</si>
  <si>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</si>
  <si>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</si>
  <si>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</si>
  <si>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</si>
  <si>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</si>
  <si>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</si>
  <si>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</si>
  <si>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</si>
  <si>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</si>
  <si>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</si>
  <si>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</si>
  <si>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</si>
  <si>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</si>
  <si>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</si>
  <si>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</si>
  <si>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</si>
  <si>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</si>
  <si>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</si>
  <si>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</si>
  <si>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</si>
  <si>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</si>
  <si>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</si>
  <si>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</si>
  <si>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</si>
  <si>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</si>
  <si>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</si>
  <si>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</si>
  <si>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</si>
  <si>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</si>
  <si>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</si>
  <si>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</si>
  <si>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</si>
  <si>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</si>
  <si>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</si>
  <si>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</si>
  <si>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</si>
  <si>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</si>
  <si>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</si>
  <si>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</si>
  <si>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</si>
  <si>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</si>
  <si>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</si>
  <si>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</si>
  <si>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</si>
  <si>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</si>
  <si>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</si>
  <si>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</si>
  <si>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</si>
  <si>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</si>
  <si>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</si>
  <si>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</si>
  <si>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</si>
  <si>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</si>
  <si>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</si>
  <si>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</si>
  <si>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</si>
  <si>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</si>
  <si>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</si>
  <si>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</si>
  <si>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</si>
  <si>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</si>
  <si>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</si>
  <si>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</si>
  <si>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</si>
  <si>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</si>
  <si>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</si>
  <si>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</si>
  <si>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</si>
  <si>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</si>
  <si>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</si>
  <si>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</si>
  <si>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</si>
  <si>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</si>
  <si>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</si>
  <si>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</si>
  <si>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</si>
  <si>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</si>
  <si>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</si>
  <si>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</si>
  <si>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</si>
  <si>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</si>
  <si>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</si>
  <si>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</si>
  <si>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</si>
  <si>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</si>
  <si>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</si>
  <si>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</si>
  <si>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</si>
  <si>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</si>
  <si>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</si>
  <si>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</si>
  <si>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</si>
  <si>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</si>
  <si>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</si>
  <si>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</si>
  <si>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</si>
  <si>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</si>
  <si>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</si>
  <si>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</si>
  <si>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</si>
  <si>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</si>
  <si>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</si>
  <si>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</si>
  <si>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</si>
  <si>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</si>
  <si>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</si>
  <si>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</si>
  <si>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</si>
  <si>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</si>
  <si>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</si>
  <si>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</si>
  <si>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</si>
  <si>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</si>
  <si>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</si>
  <si>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</si>
  <si>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</si>
  <si>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</si>
  <si>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</si>
  <si>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</si>
  <si>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</si>
  <si>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</si>
  <si>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</si>
  <si>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</si>
  <si>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</si>
  <si>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</si>
  <si>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</si>
  <si>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</si>
  <si>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</si>
  <si>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</si>
  <si>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</si>
  <si>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</si>
  <si>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</si>
  <si>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</si>
  <si>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</si>
  <si>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</si>
  <si>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</si>
  <si>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</si>
  <si>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</si>
  <si>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</si>
  <si>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</si>
  <si>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</si>
  <si>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</si>
  <si>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</si>
  <si>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</si>
  <si>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</si>
  <si>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</si>
  <si>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</si>
  <si>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</si>
  <si>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</si>
  <si>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</si>
  <si>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</si>
  <si>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</si>
  <si>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</si>
  <si>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</si>
  <si>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</si>
  <si>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</si>
  <si>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</si>
  <si>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</si>
  <si>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</si>
  <si>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</si>
  <si>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</si>
  <si>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</si>
  <si>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</si>
  <si>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</si>
  <si>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</si>
  <si>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</si>
  <si>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</si>
  <si>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</si>
  <si>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</si>
  <si>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</si>
  <si>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</si>
  <si>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</si>
  <si>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</si>
  <si>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</si>
  <si>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</si>
  <si>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</si>
  <si>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</si>
  <si>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</si>
  <si>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</si>
  <si>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</si>
  <si>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</si>
  <si>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</si>
  <si>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</si>
  <si>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</si>
  <si>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</si>
  <si>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</si>
  <si>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</si>
  <si>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</si>
  <si>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</si>
  <si>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</si>
  <si>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</si>
  <si>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</si>
  <si>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</si>
  <si>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</si>
  <si>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</si>
  <si>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</si>
  <si>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</si>
  <si>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</si>
  <si>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</si>
  <si>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</si>
  <si>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</si>
  <si>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</si>
  <si>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</si>
  <si>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</si>
  <si>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</si>
  <si>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</si>
  <si>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</si>
  <si>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</si>
  <si>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</si>
  <si>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</si>
  <si>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</si>
  <si>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</si>
  <si>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</si>
  <si>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</si>
  <si>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</si>
  <si>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</si>
  <si>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</si>
  <si>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</si>
  <si>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</si>
  <si>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</si>
  <si>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</si>
  <si>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</si>
  <si>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</si>
  <si>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</si>
  <si>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</si>
  <si>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</si>
  <si>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</si>
  <si>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</si>
  <si>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</si>
  <si>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</si>
  <si>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</si>
  <si>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</si>
  <si>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</si>
  <si>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</si>
  <si>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</si>
  <si>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</si>
  <si>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</si>
  <si>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</si>
  <si>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</si>
  <si>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</si>
  <si>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</si>
  <si>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</si>
  <si>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</si>
  <si>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</si>
  <si>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</si>
  <si>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</si>
  <si>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</si>
  <si>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</si>
  <si>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</si>
  <si>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</si>
  <si>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</si>
  <si>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</si>
  <si>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</si>
  <si>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</si>
  <si>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</si>
  <si>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</si>
  <si>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</si>
  <si>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</si>
  <si>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</si>
  <si>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</si>
  <si>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</si>
  <si>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</si>
  <si>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</si>
  <si>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</si>
  <si>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</si>
  <si>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</si>
  <si>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</si>
  <si>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</si>
  <si>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</si>
  <si>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</si>
  <si>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</si>
  <si>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</si>
  <si>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</si>
  <si>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</si>
  <si>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</si>
  <si>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</si>
  <si>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</si>
  <si>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</si>
  <si>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</si>
  <si>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</si>
  <si>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</si>
  <si>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</si>
  <si>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</si>
  <si>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</si>
  <si>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</si>
  <si>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</si>
  <si>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</si>
  <si>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</si>
  <si>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</si>
  <si>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</si>
  <si>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</si>
  <si>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</si>
  <si>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</si>
  <si>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</si>
  <si>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</si>
  <si>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</si>
  <si>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</si>
  <si>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</si>
  <si>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</si>
  <si>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</si>
  <si>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</si>
  <si>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</si>
  <si>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</si>
  <si>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</si>
  <si>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</si>
  <si>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</si>
  <si>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</si>
  <si>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</si>
  <si>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</si>
  <si>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</si>
  <si>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</si>
  <si>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</si>
  <si>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</si>
  <si>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</si>
  <si>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</si>
  <si>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</si>
  <si>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</si>
  <si>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</si>
  <si>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</si>
  <si>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</si>
  <si>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</si>
  <si>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</si>
  <si>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</si>
  <si>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</si>
  <si>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</si>
  <si>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</si>
  <si>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</si>
  <si>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</si>
  <si>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</si>
  <si>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</si>
  <si>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</si>
  <si>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</si>
  <si>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</si>
  <si>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</si>
  <si>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</si>
  <si>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</si>
  <si>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</si>
  <si>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</si>
  <si>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</si>
  <si>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</si>
  <si>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</si>
  <si>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</si>
  <si>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</si>
  <si>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</si>
  <si>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</si>
  <si>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</si>
  <si>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</si>
  <si>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</si>
  <si>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</si>
  <si>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</si>
  <si>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</si>
  <si>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</si>
  <si>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</si>
  <si>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</si>
  <si>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</si>
  <si>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</si>
  <si>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</si>
  <si>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</si>
  <si>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</si>
  <si>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</si>
  <si>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</si>
  <si>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</si>
  <si>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</si>
  <si>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</si>
  <si>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</si>
  <si>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</si>
  <si>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</si>
  <si>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</si>
  <si>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</si>
  <si>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</si>
  <si>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</si>
  <si>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</si>
  <si>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</si>
  <si>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</si>
  <si>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</si>
  <si>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</si>
  <si>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</si>
  <si>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</si>
  <si>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</si>
  <si>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</si>
  <si>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</si>
  <si>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</si>
  <si>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</si>
  <si>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</si>
  <si>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</si>
  <si>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</si>
  <si>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</si>
  <si>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</si>
  <si>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</si>
  <si>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</si>
  <si>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</si>
  <si>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</si>
  <si>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</si>
  <si>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</si>
  <si>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</si>
  <si>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</si>
  <si>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</si>
  <si>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</si>
  <si>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</si>
  <si>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</si>
  <si>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</si>
  <si>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</si>
  <si>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</si>
  <si>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</si>
  <si>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</si>
  <si>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</si>
  <si>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</si>
  <si>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</si>
  <si>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</si>
  <si>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</si>
  <si>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</si>
  <si>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</si>
  <si>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</si>
  <si>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</si>
  <si>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</si>
  <si>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</si>
  <si>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</si>
  <si>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</si>
  <si>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</si>
  <si>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</si>
  <si>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</si>
  <si>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</si>
  <si>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</si>
  <si>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</si>
  <si>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</si>
  <si>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</si>
  <si>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</si>
  <si>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</si>
  <si>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</si>
  <si>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</si>
  <si>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</si>
  <si>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</si>
  <si>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</si>
  <si>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</si>
  <si>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</si>
  <si>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</si>
  <si>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</si>
  <si>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</si>
  <si>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</si>
  <si>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</si>
  <si>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</si>
  <si>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</si>
  <si>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</si>
  <si>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</si>
  <si>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</si>
  <si>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</si>
  <si>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</si>
  <si>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</si>
  <si>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</si>
  <si>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</si>
  <si>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</si>
  <si>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</si>
  <si>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</si>
  <si>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</si>
  <si>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</si>
  <si>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</si>
  <si>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</si>
  <si>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</si>
  <si>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</si>
  <si>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</si>
  <si>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</si>
  <si>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</si>
  <si>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</si>
  <si>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</si>
  <si>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</si>
  <si>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</si>
  <si>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</si>
  <si>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</si>
  <si>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</si>
  <si>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</si>
  <si>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</si>
  <si>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</si>
  <si>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</si>
  <si>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</si>
  <si>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</si>
  <si>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</si>
  <si>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</si>
  <si>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</si>
  <si>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</si>
  <si>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</si>
  <si>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</si>
  <si>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</si>
  <si>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</si>
  <si>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</si>
  <si>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</si>
  <si>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</si>
  <si>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</si>
  <si>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</si>
  <si>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</si>
  <si>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</si>
  <si>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</si>
  <si>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</si>
  <si>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</si>
  <si>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</si>
  <si>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</si>
  <si>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</si>
  <si>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</si>
  <si>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</si>
  <si>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</si>
  <si>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</si>
  <si>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</si>
  <si>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</si>
  <si>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</si>
  <si>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</si>
  <si>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</si>
  <si>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</si>
  <si>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</si>
  <si>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</si>
  <si>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</si>
  <si>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</si>
  <si>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</si>
  <si>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</si>
  <si>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</si>
  <si>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</si>
  <si>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</si>
  <si>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</si>
  <si>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</si>
  <si>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</si>
  <si>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</si>
  <si>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</si>
  <si>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</si>
  <si>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</si>
  <si>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</si>
  <si>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</si>
  <si>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</si>
  <si>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</si>
  <si>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</si>
  <si>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</si>
  <si>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</si>
  <si>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</si>
  <si>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</si>
  <si>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</si>
  <si>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</si>
  <si>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</si>
  <si>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</si>
  <si>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</si>
  <si>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</si>
  <si>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</si>
  <si>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</si>
  <si>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</si>
  <si>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</si>
  <si>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</si>
  <si>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</si>
  <si>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</si>
  <si>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</si>
  <si>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</si>
  <si>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</si>
  <si>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</si>
  <si>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</si>
  <si>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</si>
  <si>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</si>
  <si>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</si>
  <si>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</si>
  <si>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</si>
  <si>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</si>
  <si>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</si>
  <si>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</si>
  <si>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</si>
  <si>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</si>
  <si>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</si>
  <si>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</si>
  <si>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</si>
  <si>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</si>
  <si>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</si>
  <si>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</si>
  <si>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</si>
  <si>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</si>
  <si>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</si>
  <si>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</si>
  <si>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</si>
  <si>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</si>
  <si>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</si>
  <si>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</si>
  <si>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</si>
  <si>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</si>
  <si>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</si>
  <si>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</si>
  <si>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</si>
  <si>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</si>
  <si>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</si>
  <si>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</si>
  <si>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</si>
  <si>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</si>
  <si>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</si>
  <si>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</si>
  <si>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</si>
  <si>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</si>
  <si>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</si>
  <si>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</si>
  <si>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</si>
  <si>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</si>
  <si>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</si>
  <si>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</si>
  <si>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</si>
  <si>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</si>
  <si>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</si>
  <si>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</si>
  <si>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</si>
  <si>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</si>
  <si>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</si>
  <si>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</si>
  <si>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</si>
  <si>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</si>
  <si>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</si>
  <si>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</si>
  <si>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</si>
  <si>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</si>
  <si>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</si>
  <si>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</si>
  <si>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</si>
  <si>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</si>
  <si>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</si>
  <si>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</si>
  <si>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</si>
  <si>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</si>
  <si>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</si>
  <si>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</si>
  <si>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</si>
  <si>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</si>
  <si>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</si>
  <si>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</si>
  <si>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</si>
  <si>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</si>
  <si>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</si>
  <si>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</si>
  <si>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</si>
  <si>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</si>
  <si>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</si>
  <si>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</si>
  <si>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</si>
  <si>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</si>
  <si>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</si>
  <si>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</si>
  <si>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</si>
  <si>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</si>
  <si>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</si>
  <si>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</si>
  <si>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</si>
  <si>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</si>
  <si>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</si>
  <si>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</si>
  <si>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</si>
  <si>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</si>
  <si>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</si>
  <si>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</si>
  <si>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</si>
  <si>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</si>
  <si>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</si>
  <si>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</si>
  <si>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</si>
  <si>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</si>
  <si>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</si>
  <si>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</si>
  <si>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</si>
  <si>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</si>
  <si>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</si>
  <si>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</si>
  <si>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</si>
  <si>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</si>
  <si>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</si>
  <si>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</si>
  <si>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</si>
  <si>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</si>
  <si>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</si>
  <si>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</si>
  <si>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</si>
  <si>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</si>
  <si>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</si>
  <si>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</si>
  <si>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</si>
  <si>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</si>
  <si>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</si>
  <si>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</si>
  <si>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</si>
  <si>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</si>
  <si>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</si>
  <si>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</si>
  <si>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</si>
  <si>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</si>
  <si>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</si>
  <si>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</si>
  <si>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</si>
  <si>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</si>
  <si>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</si>
  <si>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</si>
  <si>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</si>
  <si>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</si>
  <si>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</si>
  <si>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</si>
  <si>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</si>
  <si>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</si>
  <si>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</si>
  <si>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</si>
  <si>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</si>
  <si>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</si>
  <si>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</si>
  <si>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</si>
  <si>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</si>
  <si>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</si>
  <si>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</si>
  <si>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</si>
  <si>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</si>
  <si>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</si>
  <si>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</si>
  <si>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</si>
  <si>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</si>
  <si>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</si>
  <si>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</si>
  <si>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</si>
  <si>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</si>
  <si>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</si>
  <si>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</si>
  <si>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</si>
  <si>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</si>
  <si>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</si>
  <si>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</si>
  <si>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</si>
  <si>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</si>
  <si>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</si>
  <si>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</si>
  <si>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</si>
  <si>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</si>
  <si>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</si>
  <si>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</si>
  <si>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</si>
  <si>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</si>
  <si>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</si>
  <si>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</si>
  <si>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</si>
  <si>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</si>
  <si>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</si>
  <si>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</si>
  <si>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</si>
  <si>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</si>
  <si>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</si>
  <si>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</si>
  <si>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</si>
  <si>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</si>
  <si>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</si>
  <si>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</si>
  <si>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</si>
  <si>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</si>
  <si>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</si>
  <si>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</si>
  <si>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</si>
  <si>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</si>
  <si>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</si>
  <si>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</si>
  <si>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</si>
  <si>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</si>
  <si>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</si>
  <si>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</si>
  <si>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</si>
  <si>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</si>
  <si>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</si>
  <si>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</si>
  <si>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</si>
  <si>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</si>
  <si>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</si>
  <si>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</si>
  <si>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</si>
  <si>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</si>
  <si>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</si>
  <si>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</si>
  <si>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</si>
  <si>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</si>
  <si>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</si>
  <si>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</si>
  <si>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</si>
  <si>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</si>
  <si>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</si>
  <si>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</si>
  <si>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</si>
  <si>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</si>
  <si>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</si>
  <si>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</si>
  <si>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</si>
  <si>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</si>
  <si>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</si>
  <si>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</si>
  <si>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</si>
  <si>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</si>
  <si>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</si>
  <si>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</si>
  <si>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</si>
  <si>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</si>
  <si>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</si>
  <si>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</si>
  <si>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</si>
  <si>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</si>
  <si>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</si>
  <si>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</si>
  <si>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</si>
  <si>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</si>
  <si>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</si>
  <si>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</si>
  <si>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</si>
  <si>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</si>
  <si>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</si>
  <si>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</si>
  <si>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</si>
  <si>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</si>
  <si>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</si>
  <si>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</si>
  <si>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</si>
  <si>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</si>
  <si>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</si>
  <si>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</si>
  <si>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</si>
  <si>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</si>
  <si>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</si>
  <si>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</si>
  <si>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</si>
  <si>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</si>
  <si>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</si>
  <si>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</si>
  <si>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</si>
  <si>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</si>
  <si>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</si>
  <si>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</si>
  <si>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</si>
  <si>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</si>
  <si>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</si>
  <si>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</si>
  <si>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</si>
  <si>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</si>
  <si>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</si>
  <si>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</si>
  <si>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</si>
  <si>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</si>
  <si>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</si>
  <si>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</si>
  <si>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</si>
  <si>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</si>
  <si>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</si>
  <si>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</si>
  <si>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</si>
  <si>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</si>
  <si>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</si>
  <si>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</si>
  <si>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</si>
  <si>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</si>
  <si>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</si>
  <si>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</si>
  <si>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</si>
  <si>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</si>
  <si>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</si>
  <si>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</si>
  <si>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</si>
  <si>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</si>
  <si>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</si>
  <si>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</si>
  <si>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</si>
  <si>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</si>
  <si>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</si>
  <si>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</si>
  <si>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</si>
  <si>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</si>
  <si>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</si>
  <si>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</si>
  <si>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</si>
  <si>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</si>
  <si>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</si>
  <si>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</si>
  <si>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</si>
  <si>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</si>
  <si>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</si>
  <si>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</si>
  <si>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</si>
  <si>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</si>
  <si>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</si>
  <si>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</si>
  <si>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</si>
  <si>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</si>
  <si>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</si>
  <si>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</si>
  <si>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</si>
  <si>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</si>
  <si>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</si>
  <si>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</si>
  <si>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</si>
  <si>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</si>
  <si>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</si>
  <si>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</si>
  <si>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</si>
  <si>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</si>
  <si>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</si>
  <si>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</si>
  <si>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</si>
  <si>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</si>
  <si>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</si>
  <si>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</si>
  <si>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</si>
  <si>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</si>
  <si>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</si>
  <si>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</si>
  <si>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</si>
  <si>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</si>
  <si>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</si>
  <si>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</si>
  <si>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</si>
  <si>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</si>
  <si>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</si>
  <si>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</si>
  <si>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</si>
  <si>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</si>
  <si>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</si>
  <si>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</si>
  <si>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</si>
  <si>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</si>
  <si>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</si>
  <si>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</si>
  <si>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</si>
  <si>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</si>
  <si>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</si>
  <si>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</si>
  <si>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</si>
  <si>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</si>
  <si>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</si>
  <si>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</si>
  <si>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</si>
  <si>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</si>
  <si>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</si>
  <si>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</si>
  <si>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</si>
  <si>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</si>
  <si>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</si>
  <si>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</si>
  <si>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</si>
  <si>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</si>
  <si>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</si>
  <si>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</si>
  <si>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</si>
  <si>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</si>
  <si>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</si>
  <si>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</si>
  <si>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</si>
  <si>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</si>
  <si>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</si>
  <si>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</si>
  <si>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</si>
  <si>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</si>
  <si>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</si>
  <si>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</si>
  <si>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</si>
  <si>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</si>
  <si>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</si>
  <si>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</si>
  <si>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</si>
  <si>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</si>
  <si>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</si>
  <si>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</si>
  <si>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</si>
  <si>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</si>
  <si>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</si>
  <si>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</si>
  <si>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</si>
  <si>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</si>
  <si>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</si>
  <si>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</si>
  <si>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</si>
  <si>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</si>
  <si>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</si>
  <si>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</si>
  <si>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</si>
  <si>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</si>
  <si>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</si>
  <si>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</si>
  <si>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</si>
  <si>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</si>
  <si>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</si>
  <si>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</si>
  <si>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</si>
  <si>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</si>
  <si>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</si>
  <si>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</si>
  <si>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</si>
  <si>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</si>
  <si>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</si>
  <si>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</si>
  <si>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</si>
  <si>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</si>
  <si>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</si>
  <si>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</si>
  <si>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</si>
  <si>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</si>
  <si>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</si>
  <si>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</si>
  <si>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</si>
  <si>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</si>
  <si>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</si>
  <si>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</si>
  <si>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</si>
  <si>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</si>
  <si>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</si>
  <si>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</si>
  <si>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</si>
  <si>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</si>
  <si>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</si>
  <si>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</si>
  <si>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</si>
  <si>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</si>
  <si>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</si>
  <si>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</si>
  <si>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</si>
  <si>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</si>
  <si>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</si>
  <si>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</si>
  <si>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</si>
  <si>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</si>
  <si>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</si>
  <si>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</si>
  <si>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</si>
  <si>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</si>
  <si>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</si>
  <si>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</si>
  <si>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</si>
  <si>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</si>
  <si>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</si>
  <si>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</si>
  <si>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</si>
  <si>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</si>
  <si>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</si>
  <si>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</si>
  <si>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</si>
  <si>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</si>
  <si>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</si>
  <si>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</si>
  <si>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</si>
  <si>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</si>
  <si>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</si>
  <si>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</si>
  <si>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</si>
  <si>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</si>
  <si>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</si>
  <si>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</si>
  <si>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</si>
  <si>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</si>
  <si>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</si>
  <si>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</si>
  <si>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</si>
  <si>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</si>
  <si>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</si>
  <si>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</si>
  <si>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</si>
  <si>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</si>
  <si>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</si>
  <si>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</si>
  <si>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</si>
  <si>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</si>
  <si>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</si>
  <si>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</si>
  <si>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</si>
  <si>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</si>
  <si>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</si>
  <si>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</si>
  <si>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</si>
  <si>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</si>
  <si>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</si>
  <si>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</si>
  <si>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</si>
  <si>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</si>
  <si>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</si>
  <si>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</si>
  <si>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</si>
  <si>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</si>
  <si>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</si>
  <si>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</si>
  <si>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</si>
  <si>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</si>
  <si>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</si>
  <si>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</si>
  <si>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</si>
  <si>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</si>
  <si>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</si>
  <si>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</si>
  <si>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</si>
  <si>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</si>
  <si>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</si>
  <si>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</si>
  <si>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</si>
  <si>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</si>
  <si>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</si>
  <si>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</si>
  <si>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</si>
  <si>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</si>
  <si>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</si>
  <si>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</si>
  <si>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</si>
  <si>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</si>
  <si>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</si>
  <si>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</si>
  <si>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</si>
  <si>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</si>
  <si>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</si>
  <si>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</si>
  <si>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</si>
  <si>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</si>
  <si>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</si>
  <si>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</si>
  <si>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</si>
  <si>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</si>
  <si>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</si>
  <si>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</si>
  <si>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</si>
  <si>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</si>
  <si>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</si>
  <si>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</si>
  <si>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</si>
  <si>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</si>
  <si>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</si>
  <si>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</si>
  <si>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</si>
  <si>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</si>
  <si>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</si>
  <si>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</si>
  <si>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</si>
  <si>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</si>
  <si>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</si>
  <si>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</si>
  <si>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</si>
  <si>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</si>
  <si>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</si>
  <si>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</si>
  <si>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</si>
  <si>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</si>
  <si>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</si>
  <si>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</si>
  <si>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</si>
  <si>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</si>
  <si>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</si>
  <si>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</si>
  <si>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</si>
  <si>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</si>
  <si>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</si>
  <si>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</si>
  <si>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</si>
  <si>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</si>
  <si>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</si>
  <si>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</si>
  <si>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</si>
  <si>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</si>
  <si>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</si>
  <si>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</si>
  <si>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</si>
  <si>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</si>
  <si>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</si>
  <si>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</si>
  <si>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</si>
  <si>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</si>
  <si>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</si>
  <si>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</si>
  <si>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</si>
  <si>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</si>
  <si>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</si>
  <si>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</si>
  <si>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</si>
  <si>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</si>
  <si>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</si>
  <si>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</si>
  <si>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</si>
  <si>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</si>
  <si>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</si>
  <si>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</si>
  <si>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</si>
  <si>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</si>
  <si>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</si>
  <si>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</si>
  <si>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</si>
  <si>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</si>
  <si>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</si>
  <si>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</si>
  <si>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</si>
  <si>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</si>
  <si>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</si>
  <si>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</si>
  <si>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</si>
  <si>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</si>
  <si>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</si>
  <si>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</si>
  <si>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</si>
  <si>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</si>
  <si>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</si>
  <si>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</si>
  <si>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</si>
  <si>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</si>
  <si>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</si>
  <si>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</si>
  <si>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</si>
  <si>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</si>
  <si>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</si>
  <si>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</si>
  <si>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</si>
  <si>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</si>
  <si>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</si>
  <si>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</si>
  <si>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</si>
  <si>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</si>
  <si>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</si>
  <si>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</si>
  <si>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</si>
  <si>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</si>
  <si>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</si>
  <si>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</si>
  <si>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</si>
  <si>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</si>
  <si>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</si>
  <si>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</si>
  <si>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</si>
  <si>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</si>
  <si>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</si>
  <si>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</si>
  <si>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</si>
  <si>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</si>
  <si>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</si>
  <si>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</si>
  <si>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</si>
  <si>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</si>
  <si>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</si>
  <si>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</si>
  <si>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</si>
  <si>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</si>
  <si>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</si>
  <si>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</si>
  <si>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</si>
  <si>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</si>
  <si>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</si>
  <si>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</si>
  <si>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</si>
  <si>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</si>
  <si>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</si>
  <si>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</si>
  <si>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</si>
  <si>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</si>
  <si>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</si>
  <si>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</si>
  <si>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</si>
  <si>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</si>
  <si>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</si>
  <si>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</si>
  <si>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</si>
  <si>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</si>
  <si>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</si>
  <si>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</si>
  <si>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</si>
  <si>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</si>
  <si>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</si>
  <si>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</si>
  <si>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</si>
  <si>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</si>
  <si>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</si>
  <si>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</si>
  <si>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</si>
  <si>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</si>
  <si>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</si>
  <si>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</si>
  <si>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</si>
  <si>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</si>
  <si>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</si>
  <si>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</si>
  <si>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</si>
  <si>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</si>
  <si>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</si>
  <si>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</si>
  <si>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</si>
  <si>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</si>
  <si>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</si>
  <si>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</si>
  <si>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</si>
  <si>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</si>
  <si>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</si>
  <si>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</si>
  <si>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</si>
  <si>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</si>
  <si>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</si>
  <si>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</si>
  <si>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</si>
  <si>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</si>
  <si>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</si>
  <si>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</si>
  <si>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</si>
  <si>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</si>
  <si>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</si>
  <si>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</si>
  <si>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</si>
  <si>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</si>
  <si>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</si>
  <si>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</si>
  <si>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</si>
  <si>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</si>
  <si>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</si>
  <si>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</si>
  <si>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</si>
  <si>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</si>
  <si>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</si>
  <si>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</si>
  <si>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</si>
  <si>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</si>
  <si>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</si>
  <si>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</si>
  <si>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</si>
  <si>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</si>
  <si>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</si>
  <si>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</si>
  <si>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</si>
  <si>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</si>
  <si>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</si>
  <si>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</si>
  <si>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</si>
  <si>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</si>
  <si>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</si>
  <si>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</si>
  <si>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</si>
  <si>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</si>
  <si>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</si>
  <si>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</si>
  <si>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</si>
  <si>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</si>
  <si>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</si>
  <si>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</si>
  <si>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</si>
  <si>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</si>
  <si>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</si>
  <si>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</si>
  <si>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</si>
  <si>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</si>
  <si>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</si>
  <si>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</si>
  <si>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</si>
  <si>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</si>
  <si>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</si>
  <si>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</si>
  <si>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</si>
  <si>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</si>
  <si>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</si>
  <si>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</si>
  <si>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</si>
  <si>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</si>
  <si>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</si>
  <si>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</si>
  <si>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</si>
  <si>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</si>
  <si>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</si>
  <si>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</si>
  <si>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</si>
  <si>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</si>
  <si>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</si>
  <si>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</si>
  <si>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</si>
  <si>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</si>
  <si>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</si>
  <si>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</si>
  <si>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</si>
  <si>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</si>
  <si>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</si>
  <si>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</si>
  <si>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</si>
  <si>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</si>
  <si>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</si>
  <si>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</si>
  <si>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</si>
  <si>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</si>
  <si>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</si>
  <si>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</si>
  <si>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</si>
  <si>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</si>
  <si>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</si>
  <si>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</si>
  <si>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</si>
  <si>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</si>
  <si>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</si>
  <si>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</si>
  <si>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</si>
  <si>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</si>
  <si>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</si>
  <si>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</si>
  <si>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</si>
  <si>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</si>
  <si>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</si>
  <si>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</si>
  <si>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</si>
  <si>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</si>
  <si>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</si>
  <si>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</si>
  <si>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</si>
  <si>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</si>
  <si>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</si>
  <si>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</si>
  <si>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</si>
  <si>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</si>
  <si>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</si>
  <si>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</si>
  <si>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</si>
  <si>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</si>
  <si>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</si>
  <si>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</si>
  <si>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</si>
  <si>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</si>
  <si>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</si>
  <si>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</si>
  <si>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</si>
  <si>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</si>
  <si>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</si>
  <si>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</si>
  <si>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</si>
  <si>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</si>
  <si>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</si>
  <si>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</si>
  <si>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</si>
  <si>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</si>
  <si>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</si>
  <si>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</si>
  <si>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</si>
  <si>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</si>
  <si>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</si>
  <si>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</si>
  <si>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</si>
  <si>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</si>
  <si>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</si>
  <si>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</si>
  <si>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</si>
  <si>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</si>
  <si>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</si>
  <si>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</si>
  <si>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</si>
  <si>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</si>
  <si>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</si>
  <si>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</si>
  <si>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</si>
  <si>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</si>
  <si>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</si>
  <si>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</si>
  <si>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</si>
  <si>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</si>
  <si>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</si>
  <si>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</si>
  <si>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</si>
  <si>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</si>
  <si>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</si>
  <si>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</si>
  <si>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</si>
  <si>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</si>
  <si>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</si>
  <si>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</si>
  <si>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Glazbena škola Josipa Hatzea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</si>
</sst>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20035726</v>
      </c>
      <c r="D2" s="6">
        <f>'PR-RAS'!E6</f>
        <v>21145105.009999998</v>
      </c>
      <c r="E2" s="6">
        <v>0</v>
      </c>
      <c r="F2" s="6">
        <v>0</v>
      </c>
      <c r="G2" s="7">
        <f t="shared" ref="G2:G264" si="0">(B2/1000)*(C2*1+D2*2)</f>
        <v>62325.936019999994</v>
      </c>
      <c r="H2" s="7">
        <f t="shared" ref="H2:H264" si="1">ABS(C2-ROUND(C2,0))+ABS(D2-ROUND(D2,0))</f>
        <v>9.9999979138374329E-3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17291807</v>
      </c>
      <c r="D46" s="1">
        <f>'PR-RAS'!E50</f>
        <v>18500121.5</v>
      </c>
      <c r="E46" s="1">
        <v>0</v>
      </c>
      <c r="F46" s="1">
        <v>0</v>
      </c>
      <c r="G46" s="2">
        <f t="shared" si="0"/>
        <v>2443142.25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17291807</v>
      </c>
      <c r="D64" s="1">
        <f>'PR-RAS'!E68</f>
        <v>18500121.5</v>
      </c>
      <c r="E64" s="1">
        <v>0</v>
      </c>
      <c r="F64" s="1">
        <v>0</v>
      </c>
      <c r="G64" s="2">
        <f t="shared" si="0"/>
        <v>3420399.15</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17291807</v>
      </c>
      <c r="D65" s="1">
        <f>'PR-RAS'!E69</f>
        <v>18497371.5</v>
      </c>
      <c r="E65" s="1">
        <v>0</v>
      </c>
      <c r="F65" s="1">
        <v>0</v>
      </c>
      <c r="G65" s="2">
        <f t="shared" si="0"/>
        <v>3474339.2</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2750</v>
      </c>
      <c r="E66" s="1">
        <v>0</v>
      </c>
      <c r="F66" s="1">
        <v>0</v>
      </c>
      <c r="G66" s="2">
        <f t="shared" si="0"/>
        <v>357.5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4080</v>
      </c>
      <c r="D78" s="1">
        <f>'PR-RAS'!E82</f>
        <v>224.81</v>
      </c>
      <c r="E78" s="1">
        <v>0</v>
      </c>
      <c r="F78" s="1">
        <v>0</v>
      </c>
      <c r="G78" s="2">
        <f t="shared" si="0"/>
        <v>348.78073999999998</v>
      </c>
      <c r="H78" s="2">
        <f t="shared" si="1"/>
        <v>0.18999999999999773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v>
      </c>
      <c r="D79" s="1">
        <f>'PR-RAS'!E83</f>
        <v>224.81</v>
      </c>
      <c r="E79" s="1">
        <v>0</v>
      </c>
      <c r="F79" s="1">
        <v>0</v>
      </c>
      <c r="G79" s="2">
        <f t="shared" si="0"/>
        <v>41.310360000000003</v>
      </c>
      <c r="H79" s="2">
        <f t="shared" si="1"/>
        <v>0.18999999999999773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80</v>
      </c>
      <c r="D81" s="1">
        <f>'PR-RAS'!E85</f>
        <v>3.79</v>
      </c>
      <c r="E81" s="1">
        <v>0</v>
      </c>
      <c r="F81" s="1">
        <v>0</v>
      </c>
      <c r="G81" s="2">
        <f t="shared" si="0"/>
        <v>7.0064000000000002</v>
      </c>
      <c r="H81" s="2">
        <f t="shared" si="1"/>
        <v>0.20999999999999996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221.02</v>
      </c>
      <c r="E83" s="1">
        <v>0</v>
      </c>
      <c r="F83" s="1">
        <v>0</v>
      </c>
      <c r="G83" s="2">
        <f t="shared" si="0"/>
        <v>36.247280000000003</v>
      </c>
      <c r="H83" s="2">
        <f t="shared" si="1"/>
        <v>2.0000000000010232E-2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4000</v>
      </c>
      <c r="D87" s="1">
        <f>'PR-RAS'!E91</f>
        <v>0</v>
      </c>
      <c r="E87" s="1">
        <v>0</v>
      </c>
      <c r="F87" s="1">
        <v>0</v>
      </c>
      <c r="G87" s="2">
        <f t="shared" si="0"/>
        <v>344</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4000</v>
      </c>
      <c r="D89" s="1">
        <f>'PR-RAS'!E93</f>
        <v>0</v>
      </c>
      <c r="E89" s="1">
        <v>0</v>
      </c>
      <c r="F89" s="1">
        <v>0</v>
      </c>
      <c r="G89" s="2">
        <f t="shared" si="0"/>
        <v>352</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1626559</v>
      </c>
      <c r="D102" s="1">
        <f>'PR-RAS'!E106</f>
        <v>1809834.65</v>
      </c>
      <c r="E102" s="1">
        <v>0</v>
      </c>
      <c r="F102" s="1">
        <v>0</v>
      </c>
      <c r="G102" s="2">
        <f t="shared" si="0"/>
        <v>529869.05830000003</v>
      </c>
      <c r="H102" s="2">
        <f t="shared" si="1"/>
        <v>0.35000000009313226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1626559</v>
      </c>
      <c r="D108" s="1">
        <f>'PR-RAS'!E112</f>
        <v>1809834.65</v>
      </c>
      <c r="E108" s="1">
        <v>0</v>
      </c>
      <c r="F108" s="1">
        <v>0</v>
      </c>
      <c r="G108" s="2">
        <f t="shared" si="0"/>
        <v>561346.42810000002</v>
      </c>
      <c r="H108" s="2">
        <f t="shared" si="1"/>
        <v>0.35000000009313226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1626559</v>
      </c>
      <c r="D113" s="1">
        <f>'PR-RAS'!E117</f>
        <v>1809834.65</v>
      </c>
      <c r="E113" s="1">
        <v>0</v>
      </c>
      <c r="F113" s="1">
        <v>0</v>
      </c>
      <c r="G113" s="2">
        <f t="shared" si="0"/>
        <v>587577.56960000005</v>
      </c>
      <c r="H113" s="2">
        <f t="shared" si="1"/>
        <v>0.35000000009313226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1113280</v>
      </c>
      <c r="D129" s="1">
        <f>'PR-RAS'!E133</f>
        <v>834924.05</v>
      </c>
      <c r="E129" s="1">
        <v>0</v>
      </c>
      <c r="F129" s="1">
        <v>0</v>
      </c>
      <c r="G129" s="2">
        <f t="shared" si="0"/>
        <v>356240.39680000005</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1113280</v>
      </c>
      <c r="D130" s="1">
        <f>'PR-RAS'!E134</f>
        <v>834924.05</v>
      </c>
      <c r="E130" s="1">
        <v>0</v>
      </c>
      <c r="F130" s="1">
        <v>0</v>
      </c>
      <c r="G130" s="2">
        <f t="shared" si="0"/>
        <v>359023.52490000002</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1113280</v>
      </c>
      <c r="D131" s="1">
        <f>'PR-RAS'!E135</f>
        <v>834924.05</v>
      </c>
      <c r="E131" s="1">
        <v>0</v>
      </c>
      <c r="F131" s="1">
        <v>0</v>
      </c>
      <c r="G131" s="2">
        <f t="shared" si="0"/>
        <v>361806.65300000005</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19672152</v>
      </c>
      <c r="D147" s="1">
        <f>'PR-RAS'!E151</f>
        <v>21340967.249999996</v>
      </c>
      <c r="E147" s="1">
        <v>0</v>
      </c>
      <c r="F147" s="1">
        <v>0</v>
      </c>
      <c r="G147" s="2">
        <f t="shared" si="0"/>
        <v>9103696.6289999988</v>
      </c>
      <c r="H147" s="2">
        <f t="shared" si="1"/>
        <v>0.2499999962747097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17527845</v>
      </c>
      <c r="D148" s="1">
        <f>'PR-RAS'!E152</f>
        <v>18452762.739999998</v>
      </c>
      <c r="E148" s="1">
        <v>0</v>
      </c>
      <c r="F148" s="1">
        <v>0</v>
      </c>
      <c r="G148" s="2">
        <f t="shared" si="0"/>
        <v>8001705.4605599986</v>
      </c>
      <c r="H148" s="2">
        <f t="shared" si="1"/>
        <v>0.26000000163912773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14531066</v>
      </c>
      <c r="D149" s="1">
        <f>'PR-RAS'!E153</f>
        <v>15143180.17</v>
      </c>
      <c r="E149" s="1">
        <v>0</v>
      </c>
      <c r="F149" s="1">
        <v>0</v>
      </c>
      <c r="G149" s="2">
        <f t="shared" si="0"/>
        <v>6632979.0983199999</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13729359</v>
      </c>
      <c r="D150" s="1">
        <f>'PR-RAS'!E154</f>
        <v>14286512.08</v>
      </c>
      <c r="E150" s="1">
        <v>0</v>
      </c>
      <c r="F150" s="1">
        <v>0</v>
      </c>
      <c r="G150" s="2">
        <f t="shared" si="0"/>
        <v>6303055.0908399988</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516411</v>
      </c>
      <c r="D152" s="1">
        <f>'PR-RAS'!E156</f>
        <v>535284.31999999995</v>
      </c>
      <c r="E152" s="1">
        <v>0</v>
      </c>
      <c r="F152" s="1">
        <v>0</v>
      </c>
      <c r="G152" s="2">
        <f t="shared" si="0"/>
        <v>239633.92563999997</v>
      </c>
      <c r="H152" s="2">
        <f t="shared" si="1"/>
        <v>0.31999999994877726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285296</v>
      </c>
      <c r="D153" s="1">
        <f>'PR-RAS'!E157</f>
        <v>321383.77</v>
      </c>
      <c r="E153" s="1">
        <v>0</v>
      </c>
      <c r="F153" s="1">
        <v>0</v>
      </c>
      <c r="G153" s="2">
        <f t="shared" si="0"/>
        <v>141065.65807999999</v>
      </c>
      <c r="H153" s="2">
        <f t="shared" si="1"/>
        <v>0.22999999998137355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610613</v>
      </c>
      <c r="D154" s="1">
        <f>'PR-RAS'!E158</f>
        <v>819620.68</v>
      </c>
      <c r="E154" s="1">
        <v>0</v>
      </c>
      <c r="F154" s="1">
        <v>0</v>
      </c>
      <c r="G154" s="2">
        <f t="shared" si="0"/>
        <v>344227.71708000003</v>
      </c>
      <c r="H154" s="2">
        <f t="shared" si="1"/>
        <v>0.31999999994877726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2386166</v>
      </c>
      <c r="D155" s="1">
        <f>'PR-RAS'!E159</f>
        <v>2489961.8899999997</v>
      </c>
      <c r="E155" s="1">
        <v>0</v>
      </c>
      <c r="F155" s="1">
        <v>0</v>
      </c>
      <c r="G155" s="2">
        <f t="shared" si="0"/>
        <v>1134377.8261199999</v>
      </c>
      <c r="H155" s="2">
        <f t="shared" si="1"/>
        <v>0.11000000033527613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2384131</v>
      </c>
      <c r="D157" s="1">
        <f>'PR-RAS'!E161</f>
        <v>2489588.7799999998</v>
      </c>
      <c r="E157" s="1">
        <v>0</v>
      </c>
      <c r="F157" s="1">
        <v>0</v>
      </c>
      <c r="G157" s="2">
        <f t="shared" si="0"/>
        <v>1148676.13536</v>
      </c>
      <c r="H157" s="2">
        <f t="shared" si="1"/>
        <v>0.22000000020489097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2035</v>
      </c>
      <c r="D158" s="1">
        <f>'PR-RAS'!E162</f>
        <v>373.11</v>
      </c>
      <c r="E158" s="1">
        <v>0</v>
      </c>
      <c r="F158" s="1">
        <v>0</v>
      </c>
      <c r="G158" s="2">
        <f t="shared" si="0"/>
        <v>436.65154000000007</v>
      </c>
      <c r="H158" s="2">
        <f t="shared" si="1"/>
        <v>0.11000000000001364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2074286</v>
      </c>
      <c r="D159" s="1">
        <f>'PR-RAS'!E163</f>
        <v>2833609.93</v>
      </c>
      <c r="E159" s="1">
        <v>0</v>
      </c>
      <c r="F159" s="1">
        <v>0</v>
      </c>
      <c r="G159" s="2">
        <f t="shared" si="0"/>
        <v>1223157.92588</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485132</v>
      </c>
      <c r="D160" s="1">
        <f>'PR-RAS'!E164</f>
        <v>602281.53</v>
      </c>
      <c r="E160" s="1">
        <v>0</v>
      </c>
      <c r="F160" s="1">
        <v>0</v>
      </c>
      <c r="G160" s="2">
        <f t="shared" si="0"/>
        <v>268661.51454</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161931</v>
      </c>
      <c r="D161" s="1">
        <f>'PR-RAS'!E165</f>
        <v>274376.38</v>
      </c>
      <c r="E161" s="1">
        <v>0</v>
      </c>
      <c r="F161" s="1">
        <v>0</v>
      </c>
      <c r="G161" s="2">
        <f t="shared" si="0"/>
        <v>113709.4016</v>
      </c>
      <c r="H161" s="2">
        <f t="shared" si="1"/>
        <v>0.38000000000465661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285646</v>
      </c>
      <c r="D162" s="1">
        <f>'PR-RAS'!E166</f>
        <v>311119.71000000002</v>
      </c>
      <c r="E162" s="1">
        <v>0</v>
      </c>
      <c r="F162" s="1">
        <v>0</v>
      </c>
      <c r="G162" s="2">
        <f t="shared" si="0"/>
        <v>146169.55262</v>
      </c>
      <c r="H162" s="2">
        <f t="shared" si="1"/>
        <v>0.28999999997904524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35295</v>
      </c>
      <c r="D163" s="1">
        <f>'PR-RAS'!E167</f>
        <v>8300</v>
      </c>
      <c r="E163" s="1">
        <v>0</v>
      </c>
      <c r="F163" s="1">
        <v>0</v>
      </c>
      <c r="G163" s="2">
        <f t="shared" si="0"/>
        <v>8406.99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2260</v>
      </c>
      <c r="D164" s="1">
        <f>'PR-RAS'!E168</f>
        <v>8485.44</v>
      </c>
      <c r="E164" s="1">
        <v>0</v>
      </c>
      <c r="F164" s="1">
        <v>0</v>
      </c>
      <c r="G164" s="2">
        <f t="shared" si="0"/>
        <v>3134.6334400000001</v>
      </c>
      <c r="H164" s="2">
        <f t="shared" si="1"/>
        <v>0.44000000000050932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335967</v>
      </c>
      <c r="D165" s="1">
        <f>'PR-RAS'!E169</f>
        <v>407925.01</v>
      </c>
      <c r="E165" s="1">
        <v>0</v>
      </c>
      <c r="F165" s="1">
        <v>0</v>
      </c>
      <c r="G165" s="2">
        <f t="shared" si="0"/>
        <v>188897.99128000002</v>
      </c>
      <c r="H165" s="2">
        <f t="shared" si="1"/>
        <v>1.0000000009313226E-2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116892</v>
      </c>
      <c r="D166" s="1">
        <f>'PR-RAS'!E170</f>
        <v>103982.04</v>
      </c>
      <c r="E166" s="1">
        <v>0</v>
      </c>
      <c r="F166" s="1">
        <v>0</v>
      </c>
      <c r="G166" s="2">
        <f t="shared" si="0"/>
        <v>53601.253199999999</v>
      </c>
      <c r="H166" s="2">
        <f t="shared" si="1"/>
        <v>3.9999999993597157E-2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14067</v>
      </c>
      <c r="D167" s="1">
        <f>'PR-RAS'!E171</f>
        <v>36439.32</v>
      </c>
      <c r="E167" s="1">
        <v>0</v>
      </c>
      <c r="F167" s="1">
        <v>0</v>
      </c>
      <c r="G167" s="2">
        <f t="shared" si="0"/>
        <v>14432.97624</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96833</v>
      </c>
      <c r="D168" s="1">
        <f>'PR-RAS'!E172</f>
        <v>134710.01</v>
      </c>
      <c r="E168" s="1">
        <v>0</v>
      </c>
      <c r="F168" s="1">
        <v>0</v>
      </c>
      <c r="G168" s="2">
        <f t="shared" si="0"/>
        <v>61164.254340000007</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45604</v>
      </c>
      <c r="D169" s="1">
        <f>'PR-RAS'!E173</f>
        <v>87333.27</v>
      </c>
      <c r="E169" s="1">
        <v>0</v>
      </c>
      <c r="F169" s="1">
        <v>0</v>
      </c>
      <c r="G169" s="2">
        <f t="shared" si="0"/>
        <v>37005.450720000001</v>
      </c>
      <c r="H169" s="2">
        <f t="shared" si="1"/>
        <v>0.27000000000407454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61886</v>
      </c>
      <c r="D170" s="1">
        <f>'PR-RAS'!E174</f>
        <v>43884.62</v>
      </c>
      <c r="E170" s="1">
        <v>0</v>
      </c>
      <c r="F170" s="1">
        <v>0</v>
      </c>
      <c r="G170" s="2">
        <f t="shared" si="0"/>
        <v>25291.735560000001</v>
      </c>
      <c r="H170" s="2">
        <f t="shared" si="1"/>
        <v>0.37999999999738066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685</v>
      </c>
      <c r="D172" s="1">
        <f>'PR-RAS'!E176</f>
        <v>1575.75</v>
      </c>
      <c r="E172" s="1">
        <v>0</v>
      </c>
      <c r="F172" s="1">
        <v>0</v>
      </c>
      <c r="G172" s="2">
        <f t="shared" si="0"/>
        <v>656.04150000000004</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1183374</v>
      </c>
      <c r="D173" s="1">
        <f>'PR-RAS'!E177</f>
        <v>1665577.0399999998</v>
      </c>
      <c r="E173" s="1">
        <v>0</v>
      </c>
      <c r="F173" s="1">
        <v>0</v>
      </c>
      <c r="G173" s="2">
        <f t="shared" si="0"/>
        <v>776498.82975999999</v>
      </c>
      <c r="H173" s="2">
        <f t="shared" si="1"/>
        <v>3.9999999804422259E-2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60749</v>
      </c>
      <c r="D174" s="1">
        <f>'PR-RAS'!E178</f>
        <v>57961.61</v>
      </c>
      <c r="E174" s="1">
        <v>0</v>
      </c>
      <c r="F174" s="1">
        <v>0</v>
      </c>
      <c r="G174" s="2">
        <f t="shared" si="0"/>
        <v>30564.294059999997</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222164</v>
      </c>
      <c r="D175" s="1">
        <f>'PR-RAS'!E179</f>
        <v>396078.66</v>
      </c>
      <c r="E175" s="1">
        <v>0</v>
      </c>
      <c r="F175" s="1">
        <v>0</v>
      </c>
      <c r="G175" s="2">
        <f t="shared" si="0"/>
        <v>176491.90967999998</v>
      </c>
      <c r="H175" s="2">
        <f t="shared" si="1"/>
        <v>0.34000000002561137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12555</v>
      </c>
      <c r="D176" s="1">
        <f>'PR-RAS'!E180</f>
        <v>18724</v>
      </c>
      <c r="E176" s="1">
        <v>0</v>
      </c>
      <c r="F176" s="1">
        <v>0</v>
      </c>
      <c r="G176" s="2">
        <f t="shared" si="0"/>
        <v>8750.5249999999996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37464</v>
      </c>
      <c r="D177" s="1">
        <f>'PR-RAS'!E181</f>
        <v>43822.6</v>
      </c>
      <c r="E177" s="1">
        <v>0</v>
      </c>
      <c r="F177" s="1">
        <v>0</v>
      </c>
      <c r="G177" s="2">
        <f t="shared" si="0"/>
        <v>22019.2192</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197017</v>
      </c>
      <c r="D178" s="1">
        <f>'PR-RAS'!E182</f>
        <v>272434.26</v>
      </c>
      <c r="E178" s="1">
        <v>0</v>
      </c>
      <c r="F178" s="1">
        <v>0</v>
      </c>
      <c r="G178" s="2">
        <f t="shared" si="0"/>
        <v>131313.73704000001</v>
      </c>
      <c r="H178" s="2">
        <f t="shared" si="1"/>
        <v>0.26000000000931323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53295</v>
      </c>
      <c r="D179" s="1">
        <f>'PR-RAS'!E183</f>
        <v>58220</v>
      </c>
      <c r="E179" s="1">
        <v>0</v>
      </c>
      <c r="F179" s="1">
        <v>0</v>
      </c>
      <c r="G179" s="2">
        <f t="shared" si="0"/>
        <v>30212.829999999998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507309</v>
      </c>
      <c r="D180" s="1">
        <f>'PR-RAS'!E184</f>
        <v>725884.45</v>
      </c>
      <c r="E180" s="1">
        <v>0</v>
      </c>
      <c r="F180" s="1">
        <v>0</v>
      </c>
      <c r="G180" s="2">
        <f t="shared" si="0"/>
        <v>350674.94409999996</v>
      </c>
      <c r="H180" s="2">
        <f t="shared" si="1"/>
        <v>0.44999999995343387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33487</v>
      </c>
      <c r="D181" s="1">
        <f>'PR-RAS'!E185</f>
        <v>22250</v>
      </c>
      <c r="E181" s="1">
        <v>0</v>
      </c>
      <c r="F181" s="1">
        <v>0</v>
      </c>
      <c r="G181" s="2">
        <f t="shared" si="0"/>
        <v>14037.66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59334</v>
      </c>
      <c r="D182" s="1">
        <f>'PR-RAS'!E186</f>
        <v>70201.460000000006</v>
      </c>
      <c r="E182" s="1">
        <v>0</v>
      </c>
      <c r="F182" s="1">
        <v>0</v>
      </c>
      <c r="G182" s="2">
        <f t="shared" si="0"/>
        <v>36152.382519999999</v>
      </c>
      <c r="H182" s="2">
        <f t="shared" si="1"/>
        <v>0.46000000000640284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13949</v>
      </c>
      <c r="D183" s="1">
        <f>'PR-RAS'!E187</f>
        <v>90229.93</v>
      </c>
      <c r="E183" s="1">
        <v>0</v>
      </c>
      <c r="F183" s="1">
        <v>0</v>
      </c>
      <c r="G183" s="2">
        <f t="shared" si="0"/>
        <v>35382.412519999998</v>
      </c>
      <c r="H183" s="2">
        <f t="shared" si="1"/>
        <v>7.0000000006984919E-2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55864</v>
      </c>
      <c r="D184" s="1">
        <f>'PR-RAS'!E188</f>
        <v>67596.42</v>
      </c>
      <c r="E184" s="1">
        <v>0</v>
      </c>
      <c r="F184" s="1">
        <v>0</v>
      </c>
      <c r="G184" s="2">
        <f t="shared" si="0"/>
        <v>34963.401720000002</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340</v>
      </c>
      <c r="D185" s="1">
        <f>'PR-RAS'!E189</f>
        <v>340</v>
      </c>
      <c r="E185" s="1">
        <v>0</v>
      </c>
      <c r="F185" s="1">
        <v>0</v>
      </c>
      <c r="G185" s="2">
        <f t="shared" si="0"/>
        <v>187.68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1172</v>
      </c>
      <c r="D186" s="1">
        <f>'PR-RAS'!E190</f>
        <v>1644.4</v>
      </c>
      <c r="E186" s="1">
        <v>0</v>
      </c>
      <c r="F186" s="1">
        <v>0</v>
      </c>
      <c r="G186" s="2">
        <f t="shared" si="0"/>
        <v>825.24800000000005</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7697.42</v>
      </c>
      <c r="E187" s="1">
        <v>0</v>
      </c>
      <c r="F187" s="1">
        <v>0</v>
      </c>
      <c r="G187" s="2">
        <f t="shared" si="0"/>
        <v>2863.4402399999999</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19450</v>
      </c>
      <c r="D188" s="1">
        <f>'PR-RAS'!E192</f>
        <v>22250</v>
      </c>
      <c r="E188" s="1">
        <v>0</v>
      </c>
      <c r="F188" s="1">
        <v>0</v>
      </c>
      <c r="G188" s="2">
        <f t="shared" si="0"/>
        <v>11958.65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16995</v>
      </c>
      <c r="D189" s="1">
        <f>'PR-RAS'!E193</f>
        <v>4120</v>
      </c>
      <c r="E189" s="1">
        <v>0</v>
      </c>
      <c r="F189" s="1">
        <v>0</v>
      </c>
      <c r="G189" s="2">
        <f t="shared" si="0"/>
        <v>4744.18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11500</v>
      </c>
      <c r="D190" s="1">
        <f>'PR-RAS'!E194</f>
        <v>7750</v>
      </c>
      <c r="E190" s="1">
        <v>0</v>
      </c>
      <c r="F190" s="1">
        <v>0</v>
      </c>
      <c r="G190" s="2">
        <f t="shared" si="0"/>
        <v>5103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6407</v>
      </c>
      <c r="D191" s="1">
        <f>'PR-RAS'!E195</f>
        <v>23794.6</v>
      </c>
      <c r="E191" s="1">
        <v>0</v>
      </c>
      <c r="F191" s="1">
        <v>0</v>
      </c>
      <c r="G191" s="2">
        <f t="shared" si="0"/>
        <v>10259.278</v>
      </c>
      <c r="H191" s="2">
        <f t="shared" si="1"/>
        <v>0.40000000000145519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48021</v>
      </c>
      <c r="D192" s="1">
        <f>'PR-RAS'!E196</f>
        <v>51994.58</v>
      </c>
      <c r="E192" s="1">
        <v>0</v>
      </c>
      <c r="F192" s="1">
        <v>0</v>
      </c>
      <c r="G192" s="2">
        <f t="shared" si="0"/>
        <v>29033.940560000003</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48021</v>
      </c>
      <c r="D206" s="1">
        <f>'PR-RAS'!E210</f>
        <v>51994.58</v>
      </c>
      <c r="E206" s="1">
        <v>0</v>
      </c>
      <c r="F206" s="1">
        <v>0</v>
      </c>
      <c r="G206" s="2">
        <f t="shared" si="0"/>
        <v>31162.0828</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9973</v>
      </c>
      <c r="D207" s="1">
        <f>'PR-RAS'!E211</f>
        <v>13984.89</v>
      </c>
      <c r="E207" s="1">
        <v>0</v>
      </c>
      <c r="F207" s="1">
        <v>0</v>
      </c>
      <c r="G207" s="2">
        <f t="shared" si="0"/>
        <v>7816.2126799999996</v>
      </c>
      <c r="H207" s="2">
        <f t="shared" si="1"/>
        <v>0.11000000000058208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1473</v>
      </c>
      <c r="D208" s="1">
        <f>'PR-RAS'!E212</f>
        <v>1982.63</v>
      </c>
      <c r="E208" s="1">
        <v>0</v>
      </c>
      <c r="F208" s="1">
        <v>0</v>
      </c>
      <c r="G208" s="2">
        <f t="shared" si="0"/>
        <v>1125.71982</v>
      </c>
      <c r="H208" s="2">
        <f t="shared" si="1"/>
        <v>0.36999999999989086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36575</v>
      </c>
      <c r="D209" s="1">
        <f>'PR-RAS'!E213</f>
        <v>36027.06</v>
      </c>
      <c r="E209" s="1">
        <v>0</v>
      </c>
      <c r="F209" s="1">
        <v>0</v>
      </c>
      <c r="G209" s="2">
        <f t="shared" si="0"/>
        <v>22594.856959999997</v>
      </c>
      <c r="H209" s="2">
        <f t="shared" si="1"/>
        <v>5.9999999997671694E-2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2000</v>
      </c>
      <c r="D248" s="1">
        <f>'PR-RAS'!E252</f>
        <v>2000</v>
      </c>
      <c r="E248" s="1">
        <v>0</v>
      </c>
      <c r="F248" s="1">
        <v>0</v>
      </c>
      <c r="G248" s="2">
        <f t="shared" si="0"/>
        <v>1482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2000</v>
      </c>
      <c r="D255" s="1">
        <f>'PR-RAS'!E259</f>
        <v>2000</v>
      </c>
      <c r="E255" s="1">
        <v>0</v>
      </c>
      <c r="F255" s="1">
        <v>0</v>
      </c>
      <c r="G255" s="2">
        <f t="shared" si="0"/>
        <v>1524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2000</v>
      </c>
      <c r="D256" s="1">
        <f>'PR-RAS'!E260</f>
        <v>2000</v>
      </c>
      <c r="E256" s="1">
        <v>0</v>
      </c>
      <c r="F256" s="1">
        <v>0</v>
      </c>
      <c r="G256" s="2">
        <f t="shared" si="0"/>
        <v>1530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20000</v>
      </c>
      <c r="D259" s="1">
        <f>'PR-RAS'!E263</f>
        <v>600</v>
      </c>
      <c r="E259" s="1">
        <v>0</v>
      </c>
      <c r="F259" s="1">
        <v>0</v>
      </c>
      <c r="G259" s="2">
        <f t="shared" si="0"/>
        <v>5469.6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20000</v>
      </c>
      <c r="D260" s="1">
        <f>'PR-RAS'!E264</f>
        <v>600</v>
      </c>
      <c r="E260" s="1">
        <v>0</v>
      </c>
      <c r="F260" s="1">
        <v>0</v>
      </c>
      <c r="G260" s="2">
        <f t="shared" si="0"/>
        <v>5490.8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20000</v>
      </c>
      <c r="D261" s="1">
        <f>'PR-RAS'!E265</f>
        <v>600</v>
      </c>
      <c r="E261" s="1">
        <v>0</v>
      </c>
      <c r="F261" s="1">
        <v>0</v>
      </c>
      <c r="G261" s="2">
        <f t="shared" si="0"/>
        <v>5512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19672152</v>
      </c>
      <c r="D285" s="1">
        <f>'PR-RAS'!E289</f>
        <v>21340967.249999996</v>
      </c>
      <c r="E285" s="1">
        <v>0</v>
      </c>
      <c r="F285" s="1">
        <v>0</v>
      </c>
      <c r="G285" s="2">
        <f t="shared" si="8"/>
        <v>17708560.565999996</v>
      </c>
      <c r="H285" s="2">
        <f t="shared" si="9"/>
        <v>0.2499999962747097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363574</v>
      </c>
      <c r="D286" s="1">
        <f>'PR-RAS'!E290</f>
        <v>0</v>
      </c>
      <c r="E286" s="1">
        <v>0</v>
      </c>
      <c r="F286" s="1">
        <v>0</v>
      </c>
      <c r="G286" s="2">
        <f t="shared" si="8"/>
        <v>103618.59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195862.23999999836</v>
      </c>
      <c r="E287" s="1">
        <v>0</v>
      </c>
      <c r="F287" s="1">
        <v>0</v>
      </c>
      <c r="G287" s="2">
        <f t="shared" si="8"/>
        <v>112033.20127999905</v>
      </c>
      <c r="H287" s="2">
        <f t="shared" si="9"/>
        <v>0.23999999836087227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1653311</v>
      </c>
      <c r="D288" s="1">
        <f>'PR-RAS'!E292</f>
        <v>1438764.85</v>
      </c>
      <c r="E288" s="1">
        <v>0</v>
      </c>
      <c r="F288" s="1">
        <v>0</v>
      </c>
      <c r="G288" s="2">
        <f t="shared" si="8"/>
        <v>1300351.2808999999</v>
      </c>
      <c r="H288" s="2">
        <f t="shared" si="9"/>
        <v>0.14999999990686774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100</v>
      </c>
      <c r="E290" s="1">
        <v>0</v>
      </c>
      <c r="F290" s="1">
        <v>0</v>
      </c>
      <c r="G290" s="2">
        <f t="shared" si="8"/>
        <v>57.8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1260</v>
      </c>
      <c r="D293" s="1">
        <f>'PR-RAS'!E298</f>
        <v>1260</v>
      </c>
      <c r="E293" s="1">
        <v>0</v>
      </c>
      <c r="F293" s="1">
        <v>0</v>
      </c>
      <c r="G293" s="2">
        <f t="shared" si="8"/>
        <v>1103.76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1260</v>
      </c>
      <c r="D306" s="1">
        <f>'PR-RAS'!E311</f>
        <v>1260</v>
      </c>
      <c r="E306" s="1">
        <v>0</v>
      </c>
      <c r="F306" s="1">
        <v>0</v>
      </c>
      <c r="G306" s="2">
        <f t="shared" si="8"/>
        <v>1152.8999999999999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1260</v>
      </c>
      <c r="D307" s="1">
        <f>'PR-RAS'!E312</f>
        <v>1260</v>
      </c>
      <c r="E307" s="1">
        <v>0</v>
      </c>
      <c r="F307" s="1">
        <v>0</v>
      </c>
      <c r="G307" s="2">
        <f t="shared" si="8"/>
        <v>1156.68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1260</v>
      </c>
      <c r="D308" s="1">
        <f>'PR-RAS'!E313</f>
        <v>1260</v>
      </c>
      <c r="E308" s="1">
        <v>0</v>
      </c>
      <c r="F308" s="1">
        <v>0</v>
      </c>
      <c r="G308" s="2">
        <f t="shared" si="8"/>
        <v>1160.46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579381</v>
      </c>
      <c r="D345" s="1">
        <f>'PR-RAS'!E350</f>
        <v>144541.97999999998</v>
      </c>
      <c r="E345" s="1">
        <v>0</v>
      </c>
      <c r="F345" s="1">
        <v>0</v>
      </c>
      <c r="G345" s="2">
        <f t="shared" si="8"/>
        <v>298751.94623999996</v>
      </c>
      <c r="H345" s="2">
        <f t="shared" si="9"/>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3582</v>
      </c>
      <c r="D346" s="1">
        <f>'PR-RAS'!E351</f>
        <v>0</v>
      </c>
      <c r="E346" s="1">
        <v>0</v>
      </c>
      <c r="F346" s="1">
        <v>0</v>
      </c>
      <c r="G346" s="2">
        <f t="shared" si="8"/>
        <v>1235.79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3582</v>
      </c>
      <c r="D351" s="1">
        <f>'PR-RAS'!E356</f>
        <v>0</v>
      </c>
      <c r="E351" s="1">
        <v>0</v>
      </c>
      <c r="F351" s="1">
        <v>0</v>
      </c>
      <c r="G351" s="2">
        <f t="shared" si="8"/>
        <v>1253.6999999999998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3582</v>
      </c>
      <c r="D354" s="1">
        <f>'PR-RAS'!E359</f>
        <v>0</v>
      </c>
      <c r="E354" s="1">
        <v>0</v>
      </c>
      <c r="F354" s="1">
        <v>0</v>
      </c>
      <c r="G354" s="2">
        <f t="shared" si="8"/>
        <v>1264.4459999999999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206975</v>
      </c>
      <c r="D358" s="1">
        <f>'PR-RAS'!E363</f>
        <v>144541.97999999998</v>
      </c>
      <c r="E358" s="1">
        <v>0</v>
      </c>
      <c r="F358" s="1">
        <v>0</v>
      </c>
      <c r="G358" s="2">
        <f t="shared" si="8"/>
        <v>177093.04871999999</v>
      </c>
      <c r="H358" s="2">
        <f t="shared" si="9"/>
        <v>2.0000000018626451E-2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206975</v>
      </c>
      <c r="D364" s="1">
        <f>'PR-RAS'!E369</f>
        <v>141733.22999999998</v>
      </c>
      <c r="E364" s="1">
        <v>0</v>
      </c>
      <c r="F364" s="1">
        <v>0</v>
      </c>
      <c r="G364" s="2">
        <f t="shared" si="8"/>
        <v>178030.24997999999</v>
      </c>
      <c r="H364" s="2">
        <f t="shared" si="9"/>
        <v>0.22999999998137355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36445</v>
      </c>
      <c r="D365" s="1">
        <f>'PR-RAS'!E370</f>
        <v>15226.94</v>
      </c>
      <c r="E365" s="1">
        <v>0</v>
      </c>
      <c r="F365" s="1">
        <v>0</v>
      </c>
      <c r="G365" s="2">
        <f t="shared" si="8"/>
        <v>24351.192320000002</v>
      </c>
      <c r="H365" s="2">
        <f t="shared" si="9"/>
        <v>5.9999999999490683E-2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38654</v>
      </c>
      <c r="D367" s="1">
        <f>'PR-RAS'!E372</f>
        <v>0</v>
      </c>
      <c r="E367" s="1">
        <v>0</v>
      </c>
      <c r="F367" s="1">
        <v>0</v>
      </c>
      <c r="G367" s="2">
        <f t="shared" si="8"/>
        <v>14147.364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131876</v>
      </c>
      <c r="D370" s="1">
        <f>'PR-RAS'!E375</f>
        <v>126506.29</v>
      </c>
      <c r="E370" s="1">
        <v>0</v>
      </c>
      <c r="F370" s="1">
        <v>0</v>
      </c>
      <c r="G370" s="2">
        <f t="shared" si="8"/>
        <v>142023.88601999998</v>
      </c>
      <c r="H370" s="2">
        <f t="shared" si="9"/>
        <v>0.28999999999359716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2808.75</v>
      </c>
      <c r="E378" s="1">
        <v>0</v>
      </c>
      <c r="F378" s="1">
        <v>0</v>
      </c>
      <c r="G378" s="2">
        <f t="shared" si="8"/>
        <v>2117.7975000000001</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2808.75</v>
      </c>
      <c r="E379" s="1">
        <v>0</v>
      </c>
      <c r="F379" s="1">
        <v>0</v>
      </c>
      <c r="G379" s="2">
        <f t="shared" si="8"/>
        <v>2123.415</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368824</v>
      </c>
      <c r="D397" s="1">
        <f>'PR-RAS'!E402</f>
        <v>0</v>
      </c>
      <c r="E397" s="1">
        <v>0</v>
      </c>
      <c r="F397" s="1">
        <v>0</v>
      </c>
      <c r="G397" s="2">
        <f t="shared" si="8"/>
        <v>146054.304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368824</v>
      </c>
      <c r="D399" s="1">
        <f>'PR-RAS'!E404</f>
        <v>0</v>
      </c>
      <c r="E399" s="1">
        <v>0</v>
      </c>
      <c r="F399" s="1">
        <v>0</v>
      </c>
      <c r="G399" s="2">
        <f t="shared" si="8"/>
        <v>146791.95200000002</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578121</v>
      </c>
      <c r="D403" s="1">
        <f>'PR-RAS'!E408</f>
        <v>143281.97999999998</v>
      </c>
      <c r="E403" s="1">
        <v>0</v>
      </c>
      <c r="F403" s="1">
        <v>0</v>
      </c>
      <c r="G403" s="2">
        <f t="shared" si="8"/>
        <v>347603.35392000002</v>
      </c>
      <c r="H403" s="2">
        <f t="shared" si="9"/>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20036986</v>
      </c>
      <c r="D407" s="1">
        <f>'PR-RAS'!E412</f>
        <v>21146365.009999998</v>
      </c>
      <c r="E407" s="1">
        <v>0</v>
      </c>
      <c r="F407" s="1">
        <v>0</v>
      </c>
      <c r="G407" s="2">
        <f t="shared" si="8"/>
        <v>25305864.704119999</v>
      </c>
      <c r="H407" s="2">
        <f t="shared" si="9"/>
        <v>9.9999979138374329E-3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20251533</v>
      </c>
      <c r="D408" s="1">
        <f>'PR-RAS'!E413</f>
        <v>21485509.229999997</v>
      </c>
      <c r="E408" s="1">
        <v>0</v>
      </c>
      <c r="F408" s="1">
        <v>0</v>
      </c>
      <c r="G408" s="2">
        <f t="shared" si="8"/>
        <v>25731578.444219995</v>
      </c>
      <c r="H408" s="2">
        <f t="shared" si="9"/>
        <v>0.22999999672174454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214547</v>
      </c>
      <c r="D410" s="1">
        <f>'PR-RAS'!E415</f>
        <v>339144.21999999881</v>
      </c>
      <c r="E410" s="1">
        <v>0</v>
      </c>
      <c r="F410" s="1">
        <v>0</v>
      </c>
      <c r="G410" s="2">
        <f t="shared" si="8"/>
        <v>365169.694959999</v>
      </c>
      <c r="H410" s="2">
        <f t="shared" si="9"/>
        <v>0.2199999988079071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1653311</v>
      </c>
      <c r="D411" s="1">
        <f>'PR-RAS'!E416</f>
        <v>1438764.85</v>
      </c>
      <c r="E411" s="1">
        <v>0</v>
      </c>
      <c r="F411" s="1">
        <v>0</v>
      </c>
      <c r="G411" s="2">
        <f t="shared" si="8"/>
        <v>1857644.6869999999</v>
      </c>
      <c r="H411" s="2">
        <f t="shared" si="9"/>
        <v>0.14999999990686774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100</v>
      </c>
      <c r="E413" s="1">
        <v>0</v>
      </c>
      <c r="F413" s="1">
        <v>0</v>
      </c>
      <c r="G413" s="2">
        <f t="shared" si="8"/>
        <v>82.399999999999991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20036986</v>
      </c>
      <c r="D633" s="1">
        <f>'PR-RAS'!E639</f>
        <v>21146365.009999998</v>
      </c>
      <c r="E633" s="1">
        <v>0</v>
      </c>
      <c r="F633" s="1">
        <v>0</v>
      </c>
      <c r="G633" s="2">
        <f t="shared" si="10"/>
        <v>39392380.524640001</v>
      </c>
      <c r="H633" s="2">
        <f t="shared" si="11"/>
        <v>9.9999979138374329E-3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20251533</v>
      </c>
      <c r="D634" s="1">
        <f>'PR-RAS'!E640</f>
        <v>21485509.229999997</v>
      </c>
      <c r="E634" s="1">
        <v>0</v>
      </c>
      <c r="F634" s="1">
        <v>0</v>
      </c>
      <c r="G634" s="2">
        <f t="shared" si="10"/>
        <v>40019875.07418</v>
      </c>
      <c r="H634" s="2">
        <f t="shared" si="11"/>
        <v>0.22999999672174454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214547</v>
      </c>
      <c r="D636" s="1">
        <f>'PR-RAS'!E642</f>
        <v>339144.21999999881</v>
      </c>
      <c r="E636" s="1">
        <v>0</v>
      </c>
      <c r="F636" s="1">
        <v>0</v>
      </c>
      <c r="G636" s="2">
        <f t="shared" si="10"/>
        <v>566950.50439999846</v>
      </c>
      <c r="H636" s="2">
        <f t="shared" si="11"/>
        <v>0.2199999988079071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1653311</v>
      </c>
      <c r="D637" s="1">
        <f>'PR-RAS'!E643</f>
        <v>1438764.85</v>
      </c>
      <c r="E637" s="1">
        <v>0</v>
      </c>
      <c r="F637" s="1">
        <v>0</v>
      </c>
      <c r="G637" s="2">
        <f t="shared" si="10"/>
        <v>2881614.6852000002</v>
      </c>
      <c r="H637" s="2">
        <f t="shared" si="11"/>
        <v>0.14999999990686774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1438764</v>
      </c>
      <c r="D639" s="1">
        <f>'PR-RAS'!E645</f>
        <v>1099620.6300000013</v>
      </c>
      <c r="E639" s="1">
        <v>0</v>
      </c>
      <c r="F639" s="1">
        <v>0</v>
      </c>
      <c r="G639" s="2">
        <f t="shared" si="10"/>
        <v>2321047.3558800016</v>
      </c>
      <c r="H639" s="2">
        <f t="shared" si="11"/>
        <v>0.36999999871477485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1452673</v>
      </c>
      <c r="D641" s="1">
        <f>'PR-RAS'!E647</f>
        <v>1539383.71</v>
      </c>
      <c r="E641" s="1">
        <v>0</v>
      </c>
      <c r="F641" s="1">
        <v>0</v>
      </c>
      <c r="G641" s="2">
        <f t="shared" si="10"/>
        <v>2900121.8687999998</v>
      </c>
      <c r="H641" s="2">
        <f t="shared" si="11"/>
        <v>0.2900000000372529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1662456</v>
      </c>
      <c r="D642" s="1">
        <f>'PR-RAS'!E649</f>
        <v>1408639.77</v>
      </c>
      <c r="E642" s="1">
        <v>0</v>
      </c>
      <c r="F642" s="1">
        <v>0</v>
      </c>
      <c r="G642" s="2">
        <f t="shared" si="10"/>
        <v>2871510.4811400003</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3214778</v>
      </c>
      <c r="D643" s="1">
        <f>'PR-RAS'!E650</f>
        <v>3318255.32</v>
      </c>
      <c r="E643" s="1">
        <v>0</v>
      </c>
      <c r="F643" s="1">
        <v>0</v>
      </c>
      <c r="G643" s="2">
        <f t="shared" si="10"/>
        <v>6324527.306880001</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3468594</v>
      </c>
      <c r="D644" s="1">
        <f>'PR-RAS'!E651</f>
        <v>3575332.07</v>
      </c>
      <c r="E644" s="1">
        <v>0</v>
      </c>
      <c r="F644" s="1">
        <v>0</v>
      </c>
      <c r="G644" s="2">
        <f t="shared" si="10"/>
        <v>6828182.9840200003</v>
      </c>
      <c r="H644" s="2">
        <f t="shared" si="11"/>
        <v>6.9999999832361937E-2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1408640</v>
      </c>
      <c r="D645" s="1">
        <f>'PR-RAS'!E652</f>
        <v>1151563.02</v>
      </c>
      <c r="E645" s="1">
        <v>0</v>
      </c>
      <c r="F645" s="1">
        <v>0</v>
      </c>
      <c r="G645" s="2">
        <f t="shared" si="10"/>
        <v>2390377.3297600001</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v>
      </c>
      <c r="D647" s="1">
        <f>'PR-RAS'!E654</f>
        <v>129</v>
      </c>
      <c r="E647" s="1">
        <v>0</v>
      </c>
      <c r="F647" s="1">
        <v>0</v>
      </c>
      <c r="G647" s="2">
        <f t="shared" si="10"/>
        <v>247.41800000000001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103</v>
      </c>
      <c r="D649" s="1">
        <f>'PR-RAS'!E656</f>
        <v>106</v>
      </c>
      <c r="E649" s="1">
        <v>0</v>
      </c>
      <c r="F649" s="1">
        <v>0</v>
      </c>
      <c r="G649" s="2">
        <f t="shared" si="10"/>
        <v>204.12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17291807</v>
      </c>
      <c r="D668" s="1">
        <f>'PR-RAS'!E675</f>
        <v>0</v>
      </c>
      <c r="E668" s="1">
        <v>0</v>
      </c>
      <c r="F668" s="1">
        <v>0</v>
      </c>
      <c r="G668" s="2">
        <f t="shared" si="10"/>
        <v>11533635.269000001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18497371.5</v>
      </c>
      <c r="E669" s="1">
        <v>0</v>
      </c>
      <c r="F669" s="1">
        <v>0</v>
      </c>
      <c r="G669" s="2">
        <f t="shared" si="10"/>
        <v>24712488.324000001</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2750</v>
      </c>
      <c r="E671" s="1">
        <v>0</v>
      </c>
      <c r="F671" s="1">
        <v>0</v>
      </c>
      <c r="G671" s="2">
        <f t="shared" si="10"/>
        <v>3685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1626559</v>
      </c>
      <c r="D703" s="1">
        <f>'PR-RAS'!E710</f>
        <v>1809834.65</v>
      </c>
      <c r="E703" s="1">
        <v>0</v>
      </c>
      <c r="F703" s="1">
        <v>0</v>
      </c>
      <c r="G703" s="2">
        <f t="shared" si="10"/>
        <v>3682852.2665999997</v>
      </c>
      <c r="H703" s="2">
        <f t="shared" si="11"/>
        <v>0.35000000009313226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18993</v>
      </c>
      <c r="D709" s="1">
        <f>'PR-RAS'!E716</f>
        <v>33295.660000000003</v>
      </c>
      <c r="E709" s="1">
        <v>0</v>
      </c>
      <c r="F709" s="1">
        <v>0</v>
      </c>
      <c r="G709" s="2">
        <f t="shared" si="10"/>
        <v>60593.698560000004</v>
      </c>
      <c r="H709" s="2">
        <f t="shared" si="11"/>
        <v>0.33999999999650754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36582</v>
      </c>
      <c r="D710" s="1">
        <f>'PR-RAS'!E717</f>
        <v>42240.61</v>
      </c>
      <c r="E710" s="1">
        <v>0</v>
      </c>
      <c r="F710" s="1">
        <v>0</v>
      </c>
      <c r="G710" s="2">
        <f t="shared" si="10"/>
        <v>85833.822979999997</v>
      </c>
      <c r="H710" s="2">
        <f t="shared" si="1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311119.71000000002</v>
      </c>
      <c r="E711" s="1">
        <v>0</v>
      </c>
      <c r="F711" s="1">
        <v>0</v>
      </c>
      <c r="G711" s="2">
        <f t="shared" si="10"/>
        <v>441789.98820000002</v>
      </c>
      <c r="H711" s="2">
        <f t="shared" si="11"/>
        <v>0.28999999997904524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53295</v>
      </c>
      <c r="D713" s="1">
        <f>'PR-RAS'!E720</f>
        <v>45550</v>
      </c>
      <c r="E713" s="1">
        <v>0</v>
      </c>
      <c r="F713" s="1">
        <v>0</v>
      </c>
      <c r="G713" s="2">
        <f t="shared" si="10"/>
        <v>102809.23999999999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180931</v>
      </c>
      <c r="D714" s="1">
        <f>'PR-RAS'!E721</f>
        <v>332472.45</v>
      </c>
      <c r="E714" s="1">
        <v>0</v>
      </c>
      <c r="F714" s="1">
        <v>0</v>
      </c>
      <c r="G714" s="2">
        <f t="shared" si="10"/>
        <v>603109.51670000004</v>
      </c>
      <c r="H714" s="2">
        <f t="shared" si="11"/>
        <v>0.45000000001164153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264296</v>
      </c>
      <c r="D715" s="1">
        <f>'PR-RAS'!E722</f>
        <v>16365.17</v>
      </c>
      <c r="E715" s="1">
        <v>0</v>
      </c>
      <c r="F715" s="1">
        <v>0</v>
      </c>
      <c r="G715" s="2">
        <f t="shared" si="10"/>
        <v>212076.80676000001</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2870.09</v>
      </c>
      <c r="E716" s="1">
        <v>0</v>
      </c>
      <c r="F716" s="1">
        <v>0</v>
      </c>
      <c r="G716" s="2">
        <f t="shared" si="10"/>
        <v>4104.2286999999997</v>
      </c>
      <c r="H716" s="2">
        <f t="shared" si="11"/>
        <v>9.0000000000145519E-2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1171</v>
      </c>
      <c r="D719" s="1">
        <f>'PR-RAS'!E726</f>
        <v>214.4</v>
      </c>
      <c r="E719" s="1">
        <v>0</v>
      </c>
      <c r="F719" s="1">
        <v>0</v>
      </c>
      <c r="G719" s="2">
        <f t="shared" si="10"/>
        <v>1148.6563999999998</v>
      </c>
      <c r="H719" s="2">
        <f t="shared" si="11"/>
        <v>0.40000000000000568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2000</v>
      </c>
      <c r="D812" s="1">
        <f>'PR-RAS'!E819</f>
        <v>0</v>
      </c>
      <c r="E812" s="1">
        <v>0</v>
      </c>
      <c r="F812" s="1">
        <v>0</v>
      </c>
      <c r="G812" s="2">
        <f t="shared" si="18"/>
        <v>1622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2000</v>
      </c>
      <c r="E816" s="1">
        <v>0</v>
      </c>
      <c r="F816" s="1">
        <v>0</v>
      </c>
      <c r="G816" s="2">
        <f t="shared" si="18"/>
        <v>3260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5473635</v>
      </c>
      <c r="D984" s="6">
        <f>BILANCA!E6</f>
        <v>4919833.2000000011</v>
      </c>
      <c r="E984" s="6">
        <v>0</v>
      </c>
      <c r="F984" s="6">
        <v>0</v>
      </c>
      <c r="G984" s="7">
        <f t="shared" ref="G984:G1241" si="22">B984/1000*C984+B984/500*D984</f>
        <v>15313.301400000002</v>
      </c>
      <c r="H984" s="7">
        <f t="shared" si="19"/>
        <v>0.20000000111758709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2429899</v>
      </c>
      <c r="D985" s="1">
        <f>BILANCA!E7</f>
        <v>2125048.6500000013</v>
      </c>
      <c r="E985" s="1">
        <v>0</v>
      </c>
      <c r="F985" s="1">
        <v>0</v>
      </c>
      <c r="G985" s="2">
        <f t="shared" si="22"/>
        <v>13359.992600000005</v>
      </c>
      <c r="H985" s="2">
        <f t="shared" si="19"/>
        <v>0.3499999986961484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3582</v>
      </c>
      <c r="D986" s="1">
        <f>BILANCA!E8</f>
        <v>3581.99</v>
      </c>
      <c r="E986" s="1">
        <v>0</v>
      </c>
      <c r="F986" s="1">
        <v>0</v>
      </c>
      <c r="G986" s="2">
        <f t="shared" si="22"/>
        <v>32.237940000000002</v>
      </c>
      <c r="H986" s="2">
        <f t="shared" si="19"/>
        <v>1.0000000000218279E-2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3582</v>
      </c>
      <c r="D988" s="1">
        <f>BILANCA!E10</f>
        <v>3581.99</v>
      </c>
      <c r="E988" s="1">
        <v>0</v>
      </c>
      <c r="F988" s="1">
        <v>0</v>
      </c>
      <c r="G988" s="2">
        <f t="shared" si="22"/>
        <v>53.729900000000001</v>
      </c>
      <c r="H988" s="2">
        <f t="shared" si="19"/>
        <v>1.0000000000218279E-2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2158283</v>
      </c>
      <c r="D990" s="1">
        <f>BILANCA!E12</f>
        <v>1853432.6600000015</v>
      </c>
      <c r="E990" s="1">
        <v>0</v>
      </c>
      <c r="F990" s="1">
        <v>0</v>
      </c>
      <c r="G990" s="2">
        <f t="shared" si="22"/>
        <v>41056.038240000024</v>
      </c>
      <c r="H990" s="2">
        <f t="shared" si="19"/>
        <v>0.33999999845400453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696544</v>
      </c>
      <c r="D991" s="1">
        <f>BILANCA!E13</f>
        <v>679397.64000000013</v>
      </c>
      <c r="E991" s="1">
        <v>0</v>
      </c>
      <c r="F991" s="1">
        <v>0</v>
      </c>
      <c r="G991" s="2">
        <f t="shared" si="22"/>
        <v>16442.714240000001</v>
      </c>
      <c r="H991" s="2">
        <f t="shared" si="19"/>
        <v>0.35999999986961484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1143101</v>
      </c>
      <c r="D993" s="1">
        <f>BILANCA!E15</f>
        <v>1143100.81</v>
      </c>
      <c r="E993" s="1">
        <v>0</v>
      </c>
      <c r="F993" s="1">
        <v>0</v>
      </c>
      <c r="G993" s="2">
        <f t="shared" si="22"/>
        <v>34293.0262</v>
      </c>
      <c r="H993" s="2">
        <f t="shared" si="19"/>
        <v>0.18999999994412065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446557</v>
      </c>
      <c r="D996" s="1">
        <f>BILANCA!E18</f>
        <v>463703.17</v>
      </c>
      <c r="E996" s="1">
        <v>0</v>
      </c>
      <c r="F996" s="1">
        <v>0</v>
      </c>
      <c r="G996" s="2">
        <f t="shared" si="22"/>
        <v>17861.523419999998</v>
      </c>
      <c r="H996" s="2">
        <f t="shared" si="19"/>
        <v>0.16999999998370185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1461739</v>
      </c>
      <c r="D997" s="1">
        <f>BILANCA!E19</f>
        <v>1171226.2700000014</v>
      </c>
      <c r="E997" s="1">
        <v>0</v>
      </c>
      <c r="F997" s="1">
        <v>0</v>
      </c>
      <c r="G997" s="2">
        <f t="shared" si="22"/>
        <v>53258.681560000041</v>
      </c>
      <c r="H997" s="2">
        <f t="shared" si="19"/>
        <v>0.27000000141561031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1540237</v>
      </c>
      <c r="D998" s="1">
        <f>BILANCA!E20</f>
        <v>1550157.08</v>
      </c>
      <c r="E998" s="1">
        <v>0</v>
      </c>
      <c r="F998" s="1">
        <v>0</v>
      </c>
      <c r="G998" s="2">
        <f t="shared" si="22"/>
        <v>69608.267400000012</v>
      </c>
      <c r="H998" s="2">
        <f t="shared" si="19"/>
        <v>8.0000000074505806E-2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1845</v>
      </c>
      <c r="D999" s="1">
        <f>BILANCA!E21</f>
        <v>1845</v>
      </c>
      <c r="E999" s="1">
        <v>0</v>
      </c>
      <c r="F999" s="1">
        <v>0</v>
      </c>
      <c r="G999" s="2">
        <f t="shared" si="22"/>
        <v>88.56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558544</v>
      </c>
      <c r="D1000" s="1">
        <f>BILANCA!E22</f>
        <v>558258.64</v>
      </c>
      <c r="E1000" s="1">
        <v>0</v>
      </c>
      <c r="F1000" s="1">
        <v>0</v>
      </c>
      <c r="G1000" s="2">
        <f t="shared" si="22"/>
        <v>28476.04176</v>
      </c>
      <c r="H1000" s="2">
        <f t="shared" si="19"/>
        <v>0.35999999998603016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5323987</v>
      </c>
      <c r="D1003" s="1">
        <f>BILANCA!E25</f>
        <v>5436186.5700000003</v>
      </c>
      <c r="E1003" s="1">
        <v>0</v>
      </c>
      <c r="F1003" s="1">
        <v>0</v>
      </c>
      <c r="G1003" s="2">
        <f t="shared" si="22"/>
        <v>323927.20280000003</v>
      </c>
      <c r="H1003" s="2">
        <f t="shared" si="19"/>
        <v>0.42999999970197678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5962874</v>
      </c>
      <c r="D1006" s="1">
        <f>BILANCA!E28</f>
        <v>6375221.0199999996</v>
      </c>
      <c r="E1006" s="1">
        <v>0</v>
      </c>
      <c r="F1006" s="1">
        <v>0</v>
      </c>
      <c r="G1006" s="2">
        <f t="shared" si="22"/>
        <v>430406.26891999994</v>
      </c>
      <c r="H1006" s="2">
        <f t="shared" si="19"/>
        <v>1.9999999552965164E-2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2808.75</v>
      </c>
      <c r="E1013" s="1">
        <v>0</v>
      </c>
      <c r="F1013" s="1">
        <v>0</v>
      </c>
      <c r="G1013" s="2">
        <f t="shared" si="22"/>
        <v>168.52500000000001</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85298</v>
      </c>
      <c r="D1014" s="1">
        <f>BILANCA!E36</f>
        <v>88107.15</v>
      </c>
      <c r="E1014" s="1">
        <v>0</v>
      </c>
      <c r="F1014" s="1">
        <v>0</v>
      </c>
      <c r="G1014" s="2">
        <f t="shared" si="22"/>
        <v>8106.8812999999991</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85298</v>
      </c>
      <c r="D1018" s="1">
        <f>BILANCA!E40</f>
        <v>85298.4</v>
      </c>
      <c r="E1018" s="1">
        <v>0</v>
      </c>
      <c r="F1018" s="1">
        <v>0</v>
      </c>
      <c r="G1018" s="2">
        <f t="shared" si="22"/>
        <v>8956.3179999999993</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471777</v>
      </c>
      <c r="D1032" s="1">
        <f>BILANCA!E54</f>
        <v>514233.73</v>
      </c>
      <c r="E1032" s="1">
        <v>0</v>
      </c>
      <c r="F1032" s="1">
        <v>0</v>
      </c>
      <c r="G1032" s="2">
        <f t="shared" si="22"/>
        <v>73511.978539999996</v>
      </c>
      <c r="H1032" s="2">
        <f t="shared" si="19"/>
        <v>0.27000000001862645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471777</v>
      </c>
      <c r="D1033" s="1">
        <f>BILANCA!E55</f>
        <v>514233.73</v>
      </c>
      <c r="E1033" s="1">
        <v>0</v>
      </c>
      <c r="F1033" s="1">
        <v>0</v>
      </c>
      <c r="G1033" s="2">
        <f t="shared" si="22"/>
        <v>75012.222999999998</v>
      </c>
      <c r="H1033" s="2">
        <f t="shared" si="19"/>
        <v>0.27000000001862645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268034</v>
      </c>
      <c r="D1034" s="1">
        <f>BILANCA!E56</f>
        <v>268034</v>
      </c>
      <c r="E1034" s="1">
        <v>0</v>
      </c>
      <c r="F1034" s="1">
        <v>0</v>
      </c>
      <c r="G1034" s="2">
        <f t="shared" si="22"/>
        <v>41009.201999999997</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268034</v>
      </c>
      <c r="D1035" s="1">
        <f>BILANCA!E57</f>
        <v>268034</v>
      </c>
      <c r="E1035" s="1">
        <v>0</v>
      </c>
      <c r="F1035" s="1">
        <v>0</v>
      </c>
      <c r="G1035" s="2">
        <f t="shared" si="22"/>
        <v>41813.304000000004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3043736</v>
      </c>
      <c r="D1046" s="1">
        <f>BILANCA!E68</f>
        <v>2794784.55</v>
      </c>
      <c r="E1046" s="1">
        <v>0</v>
      </c>
      <c r="F1046" s="1">
        <v>0</v>
      </c>
      <c r="G1046" s="2">
        <f t="shared" si="22"/>
        <v>543898.22129999998</v>
      </c>
      <c r="H1046" s="2">
        <f t="shared" si="19"/>
        <v>0.45000000018626451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1408640</v>
      </c>
      <c r="D1047" s="1">
        <f>BILANCA!E69</f>
        <v>1151563.02</v>
      </c>
      <c r="E1047" s="1">
        <v>0</v>
      </c>
      <c r="F1047" s="1">
        <v>0</v>
      </c>
      <c r="G1047" s="2">
        <f t="shared" si="22"/>
        <v>237553.02656000003</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1405420</v>
      </c>
      <c r="D1048" s="1">
        <f>BILANCA!E70</f>
        <v>1151563.02</v>
      </c>
      <c r="E1048" s="1">
        <v>0</v>
      </c>
      <c r="F1048" s="1">
        <v>0</v>
      </c>
      <c r="G1048" s="2">
        <f t="shared" si="22"/>
        <v>241055.4926</v>
      </c>
      <c r="H1048" s="2">
        <f t="shared" si="19"/>
        <v>2.0000000018626451E-2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1405420</v>
      </c>
      <c r="D1050" s="1">
        <f>BILANCA!E72</f>
        <v>1151563.02</v>
      </c>
      <c r="E1050" s="1">
        <v>0</v>
      </c>
      <c r="F1050" s="1">
        <v>0</v>
      </c>
      <c r="G1050" s="2">
        <f t="shared" si="22"/>
        <v>248472.58468000003</v>
      </c>
      <c r="H1050" s="2">
        <f t="shared" si="19"/>
        <v>2.0000000018626451E-2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3220</v>
      </c>
      <c r="D1054" s="1">
        <f>BILANCA!E76</f>
        <v>0</v>
      </c>
      <c r="E1054" s="1">
        <v>0</v>
      </c>
      <c r="F1054" s="1">
        <v>0</v>
      </c>
      <c r="G1054" s="2">
        <f t="shared" si="22"/>
        <v>228.61999999999998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182423</v>
      </c>
      <c r="D1056" s="1">
        <f>BILANCA!E78</f>
        <v>103737.82</v>
      </c>
      <c r="E1056" s="1">
        <v>0</v>
      </c>
      <c r="F1056" s="1">
        <v>0</v>
      </c>
      <c r="G1056" s="2">
        <f t="shared" si="22"/>
        <v>28462.600719999999</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33775.410000000003</v>
      </c>
      <c r="E1060" s="1">
        <v>0</v>
      </c>
      <c r="F1060" s="1">
        <v>0</v>
      </c>
      <c r="G1060" s="2">
        <f t="shared" si="22"/>
        <v>5201.4131400000006</v>
      </c>
      <c r="H1060" s="2">
        <f t="shared" si="19"/>
        <v>0.41000000000349246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353</v>
      </c>
      <c r="E1061" s="1">
        <v>0</v>
      </c>
      <c r="F1061" s="1">
        <v>0</v>
      </c>
      <c r="G1061" s="2">
        <f t="shared" si="22"/>
        <v>55.067999999999998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364</v>
      </c>
      <c r="D1062" s="1">
        <f>BILANCA!E84</f>
        <v>977.68</v>
      </c>
      <c r="E1062" s="1">
        <v>0</v>
      </c>
      <c r="F1062" s="1">
        <v>0</v>
      </c>
      <c r="G1062" s="2">
        <f t="shared" si="22"/>
        <v>183.22943999999998</v>
      </c>
      <c r="H1062" s="2">
        <f t="shared" si="19"/>
        <v>0.32000000000005002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182059</v>
      </c>
      <c r="D1064" s="1">
        <f>BILANCA!E86</f>
        <v>68631.73</v>
      </c>
      <c r="E1064" s="1">
        <v>0</v>
      </c>
      <c r="F1064" s="1">
        <v>0</v>
      </c>
      <c r="G1064" s="2">
        <f t="shared" si="22"/>
        <v>25865.119259999999</v>
      </c>
      <c r="H1064" s="2">
        <f t="shared" si="19"/>
        <v>0.27000000000407454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100</v>
      </c>
      <c r="E1124" s="1">
        <v>0</v>
      </c>
      <c r="F1124" s="1">
        <v>0</v>
      </c>
      <c r="G1124" s="2">
        <f t="shared" si="22"/>
        <v>28.199999999999996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100</v>
      </c>
      <c r="E1137" s="1">
        <v>0</v>
      </c>
      <c r="F1137" s="1">
        <v>0</v>
      </c>
      <c r="G1137" s="2">
        <f t="shared" si="22"/>
        <v>30.8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1452673</v>
      </c>
      <c r="D1148" s="1">
        <f>BILANCA!E170</f>
        <v>1539383.71</v>
      </c>
      <c r="E1148" s="1">
        <v>0</v>
      </c>
      <c r="F1148" s="1">
        <v>0</v>
      </c>
      <c r="G1148" s="2">
        <f t="shared" si="22"/>
        <v>747687.66930000007</v>
      </c>
      <c r="H1148" s="2">
        <f t="shared" si="23"/>
        <v>0.2900000000372529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1452673</v>
      </c>
      <c r="D1151" s="1">
        <f>BILANCA!E173</f>
        <v>1539383.71</v>
      </c>
      <c r="E1151" s="1">
        <v>0</v>
      </c>
      <c r="F1151" s="1">
        <v>0</v>
      </c>
      <c r="G1151" s="2">
        <f t="shared" si="22"/>
        <v>761281.99056000006</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5473635</v>
      </c>
      <c r="D1152" s="1">
        <f>BILANCA!E175</f>
        <v>4919833.2</v>
      </c>
      <c r="E1152" s="1">
        <v>0</v>
      </c>
      <c r="F1152" s="1">
        <v>0</v>
      </c>
      <c r="G1152" s="2">
        <f t="shared" si="22"/>
        <v>2587947.9366000001</v>
      </c>
      <c r="H1152" s="2">
        <f t="shared" si="23"/>
        <v>0.20000000018626451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1604969</v>
      </c>
      <c r="D1153" s="1">
        <f>BILANCA!E176</f>
        <v>1695061.9200000002</v>
      </c>
      <c r="E1153" s="1">
        <v>0</v>
      </c>
      <c r="F1153" s="1">
        <v>0</v>
      </c>
      <c r="G1153" s="2">
        <f t="shared" si="22"/>
        <v>849165.78280000016</v>
      </c>
      <c r="H1153" s="2">
        <f t="shared" si="23"/>
        <v>7.9999999841675162E-2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1604969</v>
      </c>
      <c r="D1154" s="1">
        <f>BILANCA!E177</f>
        <v>1695061.9200000002</v>
      </c>
      <c r="E1154" s="1">
        <v>0</v>
      </c>
      <c r="F1154" s="1">
        <v>0</v>
      </c>
      <c r="G1154" s="2">
        <f t="shared" si="22"/>
        <v>854160.8756400001</v>
      </c>
      <c r="H1154" s="2">
        <f t="shared" si="23"/>
        <v>7.9999999841675162E-2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1446805</v>
      </c>
      <c r="D1155" s="1">
        <f>BILANCA!E178</f>
        <v>1571150.55</v>
      </c>
      <c r="E1155" s="1">
        <v>0</v>
      </c>
      <c r="F1155" s="1">
        <v>0</v>
      </c>
      <c r="G1155" s="2">
        <f t="shared" si="22"/>
        <v>789326.24919999996</v>
      </c>
      <c r="H1155" s="2">
        <f t="shared" si="23"/>
        <v>0.44999999995343387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52281</v>
      </c>
      <c r="D1156" s="1">
        <f>BILANCA!E179</f>
        <v>66179.350000000006</v>
      </c>
      <c r="E1156" s="1">
        <v>0</v>
      </c>
      <c r="F1156" s="1">
        <v>0</v>
      </c>
      <c r="G1156" s="2">
        <f t="shared" si="22"/>
        <v>31942.668100000003</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1281.75</v>
      </c>
      <c r="E1157" s="1">
        <v>0</v>
      </c>
      <c r="F1157" s="1">
        <v>0</v>
      </c>
      <c r="G1157" s="2">
        <f t="shared" si="22"/>
        <v>446.04899999999998</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1281.75</v>
      </c>
      <c r="E1160" s="1">
        <v>0</v>
      </c>
      <c r="F1160" s="1">
        <v>0</v>
      </c>
      <c r="G1160" s="2">
        <f t="shared" si="22"/>
        <v>453.73949999999996</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2000</v>
      </c>
      <c r="E1163" s="1">
        <v>0</v>
      </c>
      <c r="F1163" s="1">
        <v>0</v>
      </c>
      <c r="G1163" s="2">
        <f t="shared" si="22"/>
        <v>720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105883</v>
      </c>
      <c r="D1165" s="1">
        <f>BILANCA!E188</f>
        <v>54450.27</v>
      </c>
      <c r="E1165" s="1">
        <v>0</v>
      </c>
      <c r="F1165" s="1">
        <v>0</v>
      </c>
      <c r="G1165" s="2">
        <f t="shared" si="22"/>
        <v>39090.60428</v>
      </c>
      <c r="H1165" s="2">
        <f t="shared" si="23"/>
        <v>0.26999999999679858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3868666</v>
      </c>
      <c r="D1214" s="1">
        <f>BILANCA!E237</f>
        <v>3224771.2800000003</v>
      </c>
      <c r="E1214" s="1">
        <v>0</v>
      </c>
      <c r="F1214" s="1">
        <v>0</v>
      </c>
      <c r="G1214" s="2">
        <f t="shared" si="22"/>
        <v>2383506.1773600001</v>
      </c>
      <c r="H1214" s="2">
        <f t="shared" si="23"/>
        <v>0.28000000026077032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2429902</v>
      </c>
      <c r="D1215" s="1">
        <f>BILANCA!E238</f>
        <v>2125050.6500000004</v>
      </c>
      <c r="E1215" s="1">
        <v>0</v>
      </c>
      <c r="F1215" s="1">
        <v>0</v>
      </c>
      <c r="G1215" s="2">
        <f t="shared" si="22"/>
        <v>1549760.7656000003</v>
      </c>
      <c r="H1215" s="2">
        <f t="shared" si="23"/>
        <v>0.34999999962747097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2429902</v>
      </c>
      <c r="D1216" s="1">
        <f>BILANCA!E239</f>
        <v>2125050.6500000004</v>
      </c>
      <c r="E1216" s="1">
        <v>0</v>
      </c>
      <c r="F1216" s="1">
        <v>0</v>
      </c>
      <c r="G1216" s="2">
        <f t="shared" si="22"/>
        <v>1556440.7689000003</v>
      </c>
      <c r="H1216" s="2">
        <f t="shared" si="23"/>
        <v>0.34999999962747097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633744</v>
      </c>
      <c r="D1217" s="1">
        <f>BILANCA!E240</f>
        <v>532093.79</v>
      </c>
      <c r="E1217" s="1">
        <v>0</v>
      </c>
      <c r="F1217" s="1">
        <v>0</v>
      </c>
      <c r="G1217" s="2">
        <f t="shared" si="22"/>
        <v>397315.98972000007</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1796158</v>
      </c>
      <c r="D1218" s="1">
        <f>BILANCA!E241</f>
        <v>1592956.86</v>
      </c>
      <c r="E1218" s="1">
        <v>0</v>
      </c>
      <c r="F1218" s="1">
        <v>0</v>
      </c>
      <c r="G1218" s="2">
        <f t="shared" si="22"/>
        <v>1170786.8541999999</v>
      </c>
      <c r="H1218" s="2">
        <f t="shared" si="23"/>
        <v>0.13999999989755452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1438764</v>
      </c>
      <c r="D1222" s="1">
        <f>BILANCA!E245</f>
        <v>1099620.6300000001</v>
      </c>
      <c r="E1222" s="1">
        <v>0</v>
      </c>
      <c r="F1222" s="1">
        <v>0</v>
      </c>
      <c r="G1222" s="2">
        <f t="shared" si="22"/>
        <v>869483.25713999989</v>
      </c>
      <c r="H1222" s="2">
        <f t="shared" si="23"/>
        <v>0.36999999987892807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2255641</v>
      </c>
      <c r="D1223" s="1">
        <f>BILANCA!E246</f>
        <v>2057029.07</v>
      </c>
      <c r="E1223" s="1">
        <v>0</v>
      </c>
      <c r="F1223" s="1">
        <v>0</v>
      </c>
      <c r="G1223" s="2">
        <f t="shared" si="22"/>
        <v>1528727.7936</v>
      </c>
      <c r="H1223" s="2">
        <f t="shared" si="23"/>
        <v>7.000000006519258E-2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2255641</v>
      </c>
      <c r="D1224" s="1">
        <f>BILANCA!E247</f>
        <v>2057029.07</v>
      </c>
      <c r="E1224" s="1">
        <v>0</v>
      </c>
      <c r="F1224" s="1">
        <v>0</v>
      </c>
      <c r="G1224" s="2">
        <f t="shared" si="22"/>
        <v>1535097.4927400001</v>
      </c>
      <c r="H1224" s="2">
        <f t="shared" si="23"/>
        <v>7.000000006519258E-2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816877</v>
      </c>
      <c r="D1227" s="1">
        <f>BILANCA!E250</f>
        <v>957408.44</v>
      </c>
      <c r="E1227" s="1">
        <v>0</v>
      </c>
      <c r="F1227" s="1">
        <v>0</v>
      </c>
      <c r="G1227" s="2">
        <f t="shared" si="22"/>
        <v>666533.30671999999</v>
      </c>
      <c r="H1227" s="2">
        <f t="shared" si="23"/>
        <v>0.43999999994412065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816877</v>
      </c>
      <c r="D1229" s="1">
        <f>BILANCA!E252</f>
        <v>957408.44</v>
      </c>
      <c r="E1229" s="1">
        <v>0</v>
      </c>
      <c r="F1229" s="1">
        <v>0</v>
      </c>
      <c r="G1229" s="2">
        <f t="shared" si="22"/>
        <v>671996.69447999995</v>
      </c>
      <c r="H1229" s="2">
        <f t="shared" si="23"/>
        <v>0.43999999994412065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100</v>
      </c>
      <c r="E1232" s="1">
        <v>0</v>
      </c>
      <c r="F1232" s="1">
        <v>0</v>
      </c>
      <c r="G1232" s="2">
        <f t="shared" si="22"/>
        <v>49.8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272594</v>
      </c>
      <c r="D1236" s="1">
        <f>BILANCA!E259</f>
        <v>119097.06</v>
      </c>
      <c r="E1236" s="1">
        <v>0</v>
      </c>
      <c r="F1236" s="1">
        <v>0</v>
      </c>
      <c r="G1236" s="2">
        <f t="shared" si="22"/>
        <v>129229.39436000001</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272594</v>
      </c>
      <c r="D1237" s="1">
        <f>BILANCA!E260</f>
        <v>119097.06</v>
      </c>
      <c r="E1237" s="1">
        <v>0</v>
      </c>
      <c r="F1237" s="1">
        <v>0</v>
      </c>
      <c r="G1237" s="2">
        <f t="shared" si="22"/>
        <v>129740.18248</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100</v>
      </c>
      <c r="E1240" s="1">
        <v>0</v>
      </c>
      <c r="F1240" s="1">
        <v>0</v>
      </c>
      <c r="G1240" s="2">
        <f t="shared" si="22"/>
        <v>51.4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113046.16</v>
      </c>
      <c r="D1244" s="1">
        <f>BILANCA!E268</f>
        <v>62923.21</v>
      </c>
      <c r="E1244" s="1">
        <v>0</v>
      </c>
      <c r="F1244" s="1">
        <v>0</v>
      </c>
      <c r="G1244" s="2">
        <f t="shared" si="24"/>
        <v>62350.963380000001</v>
      </c>
      <c r="H1244" s="2">
        <f t="shared" si="23"/>
        <v>0.37000000000261934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3683.52</v>
      </c>
      <c r="E1245" s="1">
        <v>0</v>
      </c>
      <c r="F1245" s="1">
        <v>0</v>
      </c>
      <c r="G1245" s="2">
        <f t="shared" si="24"/>
        <v>1930.1644800000001</v>
      </c>
      <c r="H1245" s="2">
        <f t="shared" si="23"/>
        <v>0.48000000000001819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69013.440000000002</v>
      </c>
      <c r="D1247" s="1">
        <f>BILANCA!E271</f>
        <v>2025</v>
      </c>
      <c r="E1247" s="1">
        <v>0</v>
      </c>
      <c r="F1247" s="1">
        <v>0</v>
      </c>
      <c r="G1247" s="2">
        <f t="shared" si="24"/>
        <v>19288.748160000003</v>
      </c>
      <c r="H1247" s="2">
        <f t="shared" si="23"/>
        <v>0.44000000000232831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1604969</v>
      </c>
      <c r="D1264" s="1">
        <f>BILANCA!E288</f>
        <v>1695061.92</v>
      </c>
      <c r="E1264" s="1">
        <v>0</v>
      </c>
      <c r="F1264" s="1">
        <v>0</v>
      </c>
      <c r="G1264" s="2">
        <f t="shared" si="24"/>
        <v>1403621.0880400001</v>
      </c>
      <c r="H1264" s="2">
        <f t="shared" si="23"/>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105883</v>
      </c>
      <c r="D1274" s="1">
        <f>BILANCA!E298</f>
        <v>54450.27</v>
      </c>
      <c r="E1274" s="1">
        <v>0</v>
      </c>
      <c r="F1274" s="1">
        <v>0</v>
      </c>
      <c r="G1274" s="2">
        <f t="shared" si="24"/>
        <v>62502.010139999999</v>
      </c>
      <c r="H1274" s="2">
        <f t="shared" si="23"/>
        <v>0.26999999999679858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20251533</v>
      </c>
      <c r="D1408" s="1">
        <f>'RAS-funkcijski'!E114</f>
        <v>21485509.23</v>
      </c>
      <c r="E1408" s="1">
        <v>0</v>
      </c>
      <c r="F1408" s="1">
        <v>0</v>
      </c>
      <c r="G1408" s="2">
        <f t="shared" si="24"/>
        <v>6954480.6606000001</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20251533</v>
      </c>
      <c r="D1412" s="1">
        <f>'RAS-funkcijski'!E118</f>
        <v>21485509.23</v>
      </c>
      <c r="E1412" s="1">
        <v>0</v>
      </c>
      <c r="F1412" s="1">
        <v>0</v>
      </c>
      <c r="G1412" s="2">
        <f t="shared" si="24"/>
        <v>7207370.86644</v>
      </c>
      <c r="H1412" s="2">
        <f t="shared" si="27"/>
        <v>0.23000000044703484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20251533</v>
      </c>
      <c r="D1414" s="1">
        <f>'RAS-funkcijski'!E120</f>
        <v>21485509.23</v>
      </c>
      <c r="E1414" s="1">
        <v>0</v>
      </c>
      <c r="F1414" s="1">
        <v>0</v>
      </c>
      <c r="G1414" s="2">
        <f t="shared" si="24"/>
        <v>7333815.9693600014</v>
      </c>
      <c r="H1414" s="2">
        <f t="shared" si="27"/>
        <v>0.23000000044703484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20251533</v>
      </c>
      <c r="D1435" s="13">
        <f>'RAS-funkcijski'!E141</f>
        <v>21485509.23</v>
      </c>
      <c r="E1435" s="13">
        <v>0</v>
      </c>
      <c r="F1435" s="13">
        <v>0</v>
      </c>
      <c r="G1435" s="14">
        <f t="shared" si="24"/>
        <v>8661489.55002</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1604968.8</v>
      </c>
      <c r="D1480" s="6"/>
      <c r="E1480" s="6">
        <v>0</v>
      </c>
      <c r="F1480" s="6">
        <v>0</v>
      </c>
      <c r="G1480" s="7">
        <f t="shared" ref="G1480:G1580" si="34">B1480/1000*C1480</f>
        <v>1604.9688000000001</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25856581.460000001</v>
      </c>
      <c r="D1481" s="1">
        <v>0</v>
      </c>
      <c r="E1481" s="1">
        <v>0</v>
      </c>
      <c r="F1481" s="1">
        <v>0</v>
      </c>
      <c r="G1481" s="2">
        <f t="shared" si="34"/>
        <v>51713.162920000002</v>
      </c>
      <c r="H1481" s="2">
        <f t="shared" si="35"/>
        <v>0.46000000089406967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25712045.010000002</v>
      </c>
      <c r="D1483" s="1">
        <v>0</v>
      </c>
      <c r="E1483" s="1">
        <v>0</v>
      </c>
      <c r="F1483" s="1">
        <v>0</v>
      </c>
      <c r="G1483" s="2">
        <f t="shared" si="34"/>
        <v>102848.18004000001</v>
      </c>
      <c r="H1483" s="2">
        <f t="shared" si="35"/>
        <v>1.0000001639127731E-2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22963149.859999999</v>
      </c>
      <c r="D1484" s="1">
        <v>0</v>
      </c>
      <c r="E1484" s="1">
        <v>0</v>
      </c>
      <c r="F1484" s="1">
        <v>0</v>
      </c>
      <c r="G1484" s="2">
        <f t="shared" si="34"/>
        <v>114815.7493</v>
      </c>
      <c r="H1484" s="2">
        <f t="shared" si="35"/>
        <v>0.14000000059604645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2703887.6</v>
      </c>
      <c r="D1485" s="1">
        <v>0</v>
      </c>
      <c r="E1485" s="1">
        <v>0</v>
      </c>
      <c r="F1485" s="1">
        <v>0</v>
      </c>
      <c r="G1485" s="2">
        <f t="shared" si="34"/>
        <v>16223.3256</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13687.25</v>
      </c>
      <c r="D1486" s="1">
        <v>0</v>
      </c>
      <c r="E1486" s="1">
        <v>0</v>
      </c>
      <c r="F1486" s="1">
        <v>0</v>
      </c>
      <c r="G1486" s="2">
        <f t="shared" si="34"/>
        <v>95.810749999999999</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2000</v>
      </c>
      <c r="D1489" s="1">
        <v>0</v>
      </c>
      <c r="E1489" s="1">
        <v>0</v>
      </c>
      <c r="F1489" s="1">
        <v>0</v>
      </c>
      <c r="G1489" s="2">
        <f t="shared" si="34"/>
        <v>20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29320.3</v>
      </c>
      <c r="D1491" s="1">
        <v>0</v>
      </c>
      <c r="E1491" s="1">
        <v>0</v>
      </c>
      <c r="F1491" s="1">
        <v>0</v>
      </c>
      <c r="G1491" s="2">
        <f t="shared" si="34"/>
        <v>351.84359999999998</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144536.45000000001</v>
      </c>
      <c r="D1492" s="1">
        <v>0</v>
      </c>
      <c r="E1492" s="1">
        <v>0</v>
      </c>
      <c r="F1492" s="1">
        <v>0</v>
      </c>
      <c r="G1492" s="2">
        <f t="shared" si="34"/>
        <v>1878.9738500000001</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25766488.34</v>
      </c>
      <c r="D1499" s="1">
        <v>0</v>
      </c>
      <c r="E1499" s="1">
        <v>0</v>
      </c>
      <c r="F1499" s="1">
        <v>0</v>
      </c>
      <c r="G1499" s="2">
        <f t="shared" si="34"/>
        <v>515329.76679999998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25621951.890000001</v>
      </c>
      <c r="D1501" s="1">
        <v>0</v>
      </c>
      <c r="E1501" s="1">
        <v>0</v>
      </c>
      <c r="F1501" s="1">
        <v>0</v>
      </c>
      <c r="G1501" s="2">
        <f t="shared" si="34"/>
        <v>563682.94157999998</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22838804.149999999</v>
      </c>
      <c r="D1502" s="1">
        <v>0</v>
      </c>
      <c r="E1502" s="1">
        <v>0</v>
      </c>
      <c r="F1502" s="1">
        <v>0</v>
      </c>
      <c r="G1502" s="2">
        <f t="shared" si="34"/>
        <v>525292.49544999993</v>
      </c>
      <c r="H1502" s="2">
        <f t="shared" si="35"/>
        <v>0.14999999850988388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2689988.85</v>
      </c>
      <c r="D1503" s="1">
        <v>0</v>
      </c>
      <c r="E1503" s="1">
        <v>0</v>
      </c>
      <c r="F1503" s="1">
        <v>0</v>
      </c>
      <c r="G1503" s="2">
        <f t="shared" si="34"/>
        <v>64559.732400000001</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12405.5</v>
      </c>
      <c r="D1504" s="1">
        <v>0</v>
      </c>
      <c r="E1504" s="1">
        <v>0</v>
      </c>
      <c r="F1504" s="1">
        <v>0</v>
      </c>
      <c r="G1504" s="2">
        <f t="shared" si="34"/>
        <v>310.13750000000005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80753.39</v>
      </c>
      <c r="D1509" s="1">
        <v>0</v>
      </c>
      <c r="E1509" s="1">
        <v>0</v>
      </c>
      <c r="F1509" s="1">
        <v>0</v>
      </c>
      <c r="G1509" s="2">
        <f t="shared" si="34"/>
        <v>2422.6016999999997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144536.45000000001</v>
      </c>
      <c r="D1510" s="1">
        <v>0</v>
      </c>
      <c r="E1510" s="1">
        <v>0</v>
      </c>
      <c r="F1510" s="1">
        <v>0</v>
      </c>
      <c r="G1510" s="2">
        <f t="shared" si="34"/>
        <v>4480.6299500000005</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1695061.9200000018</v>
      </c>
      <c r="D1517" s="1">
        <v>0</v>
      </c>
      <c r="E1517" s="1">
        <v>0</v>
      </c>
      <c r="F1517" s="1">
        <v>0</v>
      </c>
      <c r="G1517" s="2">
        <f t="shared" si="34"/>
        <v>64412.352960000069</v>
      </c>
      <c r="H1517" s="2">
        <f t="shared" si="35"/>
        <v>7.9999998211860657E-2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1695061.92</v>
      </c>
      <c r="D1576" s="1">
        <v>0</v>
      </c>
      <c r="E1576" s="1">
        <v>0</v>
      </c>
      <c r="F1576" s="1">
        <v>0</v>
      </c>
      <c r="G1576" s="2">
        <f t="shared" si="34"/>
        <v>164421.00623999999</v>
      </c>
      <c r="H1576" s="2">
        <f t="shared" si="35"/>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1695061.92</v>
      </c>
      <c r="D1578" s="1">
        <v>0</v>
      </c>
      <c r="E1578" s="1">
        <v>0</v>
      </c>
      <c r="F1578" s="1">
        <v>0</v>
      </c>
      <c r="G1578" s="2">
        <f t="shared" si="34"/>
        <v>167811.13008</v>
      </c>
      <c r="H1578" s="2">
        <f t="shared" si="35"/>
        <v>8.0000000074505806E-2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22752</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8">
        <v>31</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9"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39</v>
      </c>
      <c r="B15" s="331" t="s">
        <v>40</v>
      </c>
      <c r="C15" s="332"/>
      <c r="D15" s="332"/>
      <c r="E15" s="332"/>
      <c r="F15" s="333"/>
      <c r="G15" s="263" t="s">
        <v>41</v>
      </c>
      <c r="H15" s="263" t="s">
        <v>42</v>
      </c>
      <c r="I15" s="264"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20035726</v>
      </c>
      <c r="I16" s="172">
        <f>'PR-RAS'!E6</f>
        <v>21145105.009999998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19672152</v>
      </c>
      <c r="I17" s="172">
        <f>'PR-RAS'!E151</f>
        <v>21340967.249999996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1438764</v>
      </c>
      <c r="I18" s="172">
        <f>'PR-RAS'!E645</f>
        <v>1099620.6300000013</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2429899</v>
      </c>
      <c r="I20" s="175">
        <f>BILANCA!E7</f>
        <v>2125048.6500000013</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3043736</v>
      </c>
      <c r="I21" s="177">
        <f>BILANCA!E68</f>
        <v>2794784.55</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1604969</v>
      </c>
      <c r="I22" s="177">
        <f>BILANCA!E176</f>
        <v>1695061.9200000002</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3868666</v>
      </c>
      <c r="I23" s="179">
        <f>BILANCA!E237</f>
        <v>3224771.2800000003</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20251533</v>
      </c>
      <c r="I27" s="177">
        <f>'RAS-funkcijski'!E114</f>
        <v>21485509.23</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20251533</v>
      </c>
      <c r="I28" s="181">
        <f>'RAS-funkcijski'!E141</f>
        <v>21485509.23</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1604968.8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1695061.9200000018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1695061.92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35" zoomScaleNormal="100" workbookViewId="0">
      <selection activeCell="E350" sqref="E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47</v>
      </c>
      <c r="B2" s="352"/>
      <c r="C2" s="352"/>
      <c r="D2" s="352"/>
      <c r="E2" s="352"/>
      <c r="F2" s="352"/>
    </row>
    <row r="3" spans="1:25" s="224" customFormat="1" ht="48" x14ac:dyDescent="0.2">
      <c r="A3" s="309" t="s">
        <v>48</v>
      </c>
      <c r="B3" s="310" t="s">
        <v>40</v>
      </c>
      <c r="C3" s="284" t="s">
        <v>41</v>
      </c>
      <c r="D3" s="310" t="s">
        <v>49</v>
      </c>
      <c r="E3" s="310" t="s">
        <v>50</v>
      </c>
      <c r="F3" s="285"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20035726</v>
      </c>
      <c r="E6" s="53">
        <f>E7+E44+E50+E82+E106+E124+E133+E139</f>
        <v>21145105.009999998</v>
      </c>
      <c r="F6" s="54">
        <f t="shared" ref="F6:F131" si="0">IF(D6&lt;&gt;0,IF(E6/D6&gt;=100,"&gt;&gt;100",E6/D6*100),"-")</f>
        <v>105.53700429922029</v>
      </c>
    </row>
    <row r="7" spans="1:25" ht="12.75" customHeight="1" x14ac:dyDescent="0.2">
      <c r="A7" s="55">
        <v>61</v>
      </c>
      <c r="B7" s="308"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17291807</v>
      </c>
      <c r="E50" s="53">
        <f>E51+E54+E59+E62+E65+E68+E71+E74+E77</f>
        <v>18500121.5</v>
      </c>
      <c r="F50" s="54">
        <f t="shared" si="0"/>
        <v>106.98778618105094</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17291807</v>
      </c>
      <c r="E68" s="53">
        <f t="shared" si="15"/>
        <v>18500121.5</v>
      </c>
      <c r="F68" s="54">
        <f t="shared" si="0"/>
        <v>106.98778618105094</v>
      </c>
    </row>
    <row r="69" spans="1:6" ht="12.75" customHeight="1" x14ac:dyDescent="0.2">
      <c r="A69" s="55" t="s">
        <v>180</v>
      </c>
      <c r="B69" s="87" t="s">
        <v>181</v>
      </c>
      <c r="C69" s="52" t="s">
        <v>180</v>
      </c>
      <c r="D69" s="244">
        <v>17291807</v>
      </c>
      <c r="E69" s="244">
        <v>18497371.5</v>
      </c>
      <c r="F69" s="54">
        <f t="shared" si="0"/>
        <v>106.97188269566043</v>
      </c>
    </row>
    <row r="70" spans="1:6" ht="24" x14ac:dyDescent="0.2">
      <c r="A70" s="55" t="s">
        <v>182</v>
      </c>
      <c r="B70" s="87" t="s">
        <v>183</v>
      </c>
      <c r="C70" s="52" t="s">
        <v>182</v>
      </c>
      <c r="D70" s="244"/>
      <c r="E70" s="244">
        <v>2750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4080</v>
      </c>
      <c r="E82" s="53">
        <f t="shared" si="19"/>
        <v>224.81</v>
      </c>
      <c r="F82" s="54">
        <f t="shared" si="0"/>
        <v>5.5100490196078429</v>
      </c>
    </row>
    <row r="83" spans="1:6" ht="12.75" customHeight="1" x14ac:dyDescent="0.2">
      <c r="A83" s="55">
        <v>641</v>
      </c>
      <c r="B83" s="87" t="s">
        <v>208</v>
      </c>
      <c r="C83" s="52" t="s">
        <v>209</v>
      </c>
      <c r="D83" s="53">
        <f t="shared" ref="D83:E83" si="20">SUM(D84:D90)</f>
        <v>80</v>
      </c>
      <c r="E83" s="53">
        <f t="shared" si="20"/>
        <v>224.81</v>
      </c>
      <c r="F83" s="54">
        <f t="shared" si="0"/>
        <v>281.01250000000005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80</v>
      </c>
      <c r="E85" s="244">
        <v>3.79</v>
      </c>
      <c r="F85" s="54">
        <f t="shared" si="0"/>
        <v>4.7374999999999998</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v>0</v>
      </c>
      <c r="E87" s="244">
        <v>221.02</v>
      </c>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4000</v>
      </c>
      <c r="E91" s="53">
        <f t="shared" si="21"/>
        <v>0</v>
      </c>
      <c r="F91" s="54">
        <f t="shared" si="0"/>
        <v>0</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v>4000</v>
      </c>
      <c r="E93" s="244"/>
      <c r="F93" s="54">
        <f t="shared" si="0"/>
        <v>0</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1626559</v>
      </c>
      <c r="E106" s="53">
        <f t="shared" si="23"/>
        <v>1809834.65</v>
      </c>
      <c r="F106" s="54">
        <f t="shared" si="0"/>
        <v>111.26769148859648</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1626559</v>
      </c>
      <c r="E112" s="53">
        <f t="shared" si="25"/>
        <v>1809834.65</v>
      </c>
      <c r="F112" s="54">
        <f t="shared" si="0"/>
        <v>111.26769148859648</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1626559</v>
      </c>
      <c r="E117" s="244">
        <v>1809834.65</v>
      </c>
      <c r="F117" s="54">
        <f t="shared" si="0"/>
        <v>111.26769148859648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1113280</v>
      </c>
      <c r="E133" s="53">
        <f t="shared" si="30"/>
        <v>834924.05</v>
      </c>
      <c r="F133" s="54">
        <f t="shared" ref="F133:F223" si="31">IF(D133&lt;&gt;0,IF(E133/D133&gt;=100,"&gt;&gt;100",E133/D133*100),"-")</f>
        <v>74.996770803391783</v>
      </c>
    </row>
    <row r="134" spans="1:6" ht="24" x14ac:dyDescent="0.2">
      <c r="A134" s="55">
        <v>671</v>
      </c>
      <c r="B134" s="234" t="s">
        <v>310</v>
      </c>
      <c r="C134" s="52" t="s">
        <v>311</v>
      </c>
      <c r="D134" s="53">
        <f t="shared" ref="D134:E134" si="32">SUM(D135:D137)</f>
        <v>1113280</v>
      </c>
      <c r="E134" s="53">
        <f t="shared" si="32"/>
        <v>834924.05</v>
      </c>
      <c r="F134" s="54">
        <f t="shared" si="31"/>
        <v>74.996770803391783</v>
      </c>
    </row>
    <row r="135" spans="1:6" ht="12.75" customHeight="1" x14ac:dyDescent="0.2">
      <c r="A135" s="55">
        <v>6711</v>
      </c>
      <c r="B135" s="87" t="s">
        <v>312</v>
      </c>
      <c r="C135" s="52" t="s">
        <v>313</v>
      </c>
      <c r="D135" s="244">
        <v>1113280</v>
      </c>
      <c r="E135" s="244">
        <v>834924.05</v>
      </c>
      <c r="F135" s="54">
        <f t="shared" si="31"/>
        <v>74.996770803391783</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19672152</v>
      </c>
      <c r="E151" s="53">
        <f t="shared" si="35"/>
        <v>21340967.249999996</v>
      </c>
      <c r="F151" s="54">
        <f t="shared" si="31"/>
        <v>108.48313519537666</v>
      </c>
    </row>
    <row r="152" spans="1:6" ht="12.75" customHeight="1" x14ac:dyDescent="0.2">
      <c r="A152" s="55">
        <v>31</v>
      </c>
      <c r="B152" s="87" t="s">
        <v>345</v>
      </c>
      <c r="C152" s="52" t="s">
        <v>346</v>
      </c>
      <c r="D152" s="53">
        <f t="shared" ref="D152:E152" si="36">D153+D158+D159</f>
        <v>17527845</v>
      </c>
      <c r="E152" s="53">
        <f t="shared" si="36"/>
        <v>18452762.739999998</v>
      </c>
      <c r="F152" s="54">
        <f t="shared" si="31"/>
        <v>105.27684800955279</v>
      </c>
    </row>
    <row r="153" spans="1:6" ht="12.75" customHeight="1" x14ac:dyDescent="0.2">
      <c r="A153" s="55">
        <v>311</v>
      </c>
      <c r="B153" s="87" t="s">
        <v>347</v>
      </c>
      <c r="C153" s="52" t="s">
        <v>348</v>
      </c>
      <c r="D153" s="53">
        <f t="shared" ref="D153:E153" si="37">SUM(D154:D157)</f>
        <v>14531066</v>
      </c>
      <c r="E153" s="53">
        <f t="shared" si="37"/>
        <v>15143180.17</v>
      </c>
      <c r="F153" s="54">
        <f t="shared" si="31"/>
        <v>104.21245192885367</v>
      </c>
    </row>
    <row r="154" spans="1:6" ht="12.75" customHeight="1" x14ac:dyDescent="0.2">
      <c r="A154" s="55">
        <v>3111</v>
      </c>
      <c r="B154" s="87" t="s">
        <v>349</v>
      </c>
      <c r="C154" s="52" t="s">
        <v>350</v>
      </c>
      <c r="D154" s="244">
        <v>13729359</v>
      </c>
      <c r="E154" s="244">
        <v>14286512.08</v>
      </c>
      <c r="F154" s="54">
        <f t="shared" si="31"/>
        <v>104.05811429360978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516411</v>
      </c>
      <c r="E156" s="244">
        <v>535284.31999999995</v>
      </c>
      <c r="F156" s="54">
        <f t="shared" si="31"/>
        <v>103.65470913671473</v>
      </c>
    </row>
    <row r="157" spans="1:6" ht="12.75" customHeight="1" x14ac:dyDescent="0.2">
      <c r="A157" s="55">
        <v>3114</v>
      </c>
      <c r="B157" s="87" t="s">
        <v>355</v>
      </c>
      <c r="C157" s="52" t="s">
        <v>356</v>
      </c>
      <c r="D157" s="244">
        <v>285296</v>
      </c>
      <c r="E157" s="244">
        <v>321383.77</v>
      </c>
      <c r="F157" s="54">
        <f t="shared" si="31"/>
        <v>112.64923798440918</v>
      </c>
    </row>
    <row r="158" spans="1:6" ht="12.75" customHeight="1" x14ac:dyDescent="0.2">
      <c r="A158" s="55">
        <v>312</v>
      </c>
      <c r="B158" s="87" t="s">
        <v>357</v>
      </c>
      <c r="C158" s="52" t="s">
        <v>358</v>
      </c>
      <c r="D158" s="244">
        <v>610613</v>
      </c>
      <c r="E158" s="244">
        <v>819620.68</v>
      </c>
      <c r="F158" s="54">
        <f t="shared" si="31"/>
        <v>134.22915660164458</v>
      </c>
    </row>
    <row r="159" spans="1:6" ht="12.75" customHeight="1" x14ac:dyDescent="0.2">
      <c r="A159" s="55">
        <v>313</v>
      </c>
      <c r="B159" s="87" t="s">
        <v>359</v>
      </c>
      <c r="C159" s="52" t="s">
        <v>360</v>
      </c>
      <c r="D159" s="53">
        <f t="shared" ref="D159:E159" si="38">SUM(D160:D162)</f>
        <v>2386166</v>
      </c>
      <c r="E159" s="53">
        <f t="shared" si="38"/>
        <v>2489961.8899999997</v>
      </c>
      <c r="F159" s="54">
        <f t="shared" si="31"/>
        <v>104.34990231190955</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2384131</v>
      </c>
      <c r="E161" s="244">
        <v>2489588.7799999998</v>
      </c>
      <c r="F161" s="54">
        <f t="shared" si="31"/>
        <v>104.42332153728128</v>
      </c>
    </row>
    <row r="162" spans="1:6" ht="12.75" customHeight="1" x14ac:dyDescent="0.2">
      <c r="A162" s="55">
        <v>3133</v>
      </c>
      <c r="B162" s="87" t="s">
        <v>364</v>
      </c>
      <c r="C162" s="52" t="s">
        <v>365</v>
      </c>
      <c r="D162" s="244">
        <v>2035</v>
      </c>
      <c r="E162" s="244">
        <v>373.11</v>
      </c>
      <c r="F162" s="54">
        <f t="shared" si="31"/>
        <v>18.334643734643734</v>
      </c>
    </row>
    <row r="163" spans="1:6" ht="12.75" customHeight="1" x14ac:dyDescent="0.2">
      <c r="A163" s="55">
        <v>32</v>
      </c>
      <c r="B163" s="87" t="s">
        <v>366</v>
      </c>
      <c r="C163" s="52" t="s">
        <v>367</v>
      </c>
      <c r="D163" s="53">
        <f t="shared" ref="D163:E163" si="39">D164+D169+D177+D187+D188</f>
        <v>2074286</v>
      </c>
      <c r="E163" s="53">
        <f t="shared" si="39"/>
        <v>2833609.93</v>
      </c>
      <c r="F163" s="54">
        <f t="shared" si="31"/>
        <v>136.60652050874373</v>
      </c>
    </row>
    <row r="164" spans="1:6" ht="12.75" customHeight="1" x14ac:dyDescent="0.2">
      <c r="A164" s="55">
        <v>321</v>
      </c>
      <c r="B164" s="87" t="s">
        <v>368</v>
      </c>
      <c r="C164" s="52" t="s">
        <v>369</v>
      </c>
      <c r="D164" s="53">
        <f t="shared" ref="D164:E164" si="40">SUM(D165:D168)</f>
        <v>485132</v>
      </c>
      <c r="E164" s="53">
        <f t="shared" si="40"/>
        <v>602281.53</v>
      </c>
      <c r="F164" s="54">
        <f t="shared" si="31"/>
        <v>124.14797003702085</v>
      </c>
    </row>
    <row r="165" spans="1:6" ht="12.75" customHeight="1" x14ac:dyDescent="0.2">
      <c r="A165" s="55">
        <v>3211</v>
      </c>
      <c r="B165" s="87" t="s">
        <v>370</v>
      </c>
      <c r="C165" s="52" t="s">
        <v>371</v>
      </c>
      <c r="D165" s="244">
        <v>161931</v>
      </c>
      <c r="E165" s="244">
        <v>274376.38</v>
      </c>
      <c r="F165" s="54">
        <f t="shared" si="31"/>
        <v>169.44030482118927</v>
      </c>
    </row>
    <row r="166" spans="1:6" ht="12.75" customHeight="1" x14ac:dyDescent="0.2">
      <c r="A166" s="55">
        <v>3212</v>
      </c>
      <c r="B166" s="87" t="s">
        <v>372</v>
      </c>
      <c r="C166" s="52" t="s">
        <v>373</v>
      </c>
      <c r="D166" s="244">
        <v>285646</v>
      </c>
      <c r="E166" s="244">
        <v>311119.71000000002</v>
      </c>
      <c r="F166" s="54">
        <f t="shared" si="31"/>
        <v>108.91792988524259</v>
      </c>
    </row>
    <row r="167" spans="1:6" ht="12.75" customHeight="1" x14ac:dyDescent="0.2">
      <c r="A167" s="55">
        <v>3213</v>
      </c>
      <c r="B167" s="87" t="s">
        <v>374</v>
      </c>
      <c r="C167" s="52" t="s">
        <v>375</v>
      </c>
      <c r="D167" s="244">
        <v>35295</v>
      </c>
      <c r="E167" s="244">
        <v>8300</v>
      </c>
      <c r="F167" s="54">
        <f t="shared" si="31"/>
        <v>23.51607876469755</v>
      </c>
    </row>
    <row r="168" spans="1:6" ht="12.75" customHeight="1" x14ac:dyDescent="0.2">
      <c r="A168" s="55">
        <v>3214</v>
      </c>
      <c r="B168" s="87" t="s">
        <v>376</v>
      </c>
      <c r="C168" s="52" t="s">
        <v>377</v>
      </c>
      <c r="D168" s="244">
        <v>2260</v>
      </c>
      <c r="E168" s="244">
        <v>8485.44</v>
      </c>
      <c r="F168" s="54">
        <f t="shared" si="31"/>
        <v>375.46194690265492</v>
      </c>
    </row>
    <row r="169" spans="1:6" ht="12.75" customHeight="1" x14ac:dyDescent="0.2">
      <c r="A169" s="55">
        <v>322</v>
      </c>
      <c r="B169" s="87" t="s">
        <v>378</v>
      </c>
      <c r="C169" s="52" t="s">
        <v>379</v>
      </c>
      <c r="D169" s="53">
        <f t="shared" ref="D169:E169" si="41">SUM(D170:D176)</f>
        <v>335967</v>
      </c>
      <c r="E169" s="53">
        <f t="shared" si="41"/>
        <v>407925.01</v>
      </c>
      <c r="F169" s="54">
        <f t="shared" si="31"/>
        <v>121.41817797581311</v>
      </c>
    </row>
    <row r="170" spans="1:6" ht="12.75" customHeight="1" x14ac:dyDescent="0.2">
      <c r="A170" s="55">
        <v>3221</v>
      </c>
      <c r="B170" s="87" t="s">
        <v>380</v>
      </c>
      <c r="C170" s="52" t="s">
        <v>381</v>
      </c>
      <c r="D170" s="244">
        <v>116892</v>
      </c>
      <c r="E170" s="244">
        <v>103982.04</v>
      </c>
      <c r="F170" s="54">
        <f t="shared" si="31"/>
        <v>88.955651370495843</v>
      </c>
    </row>
    <row r="171" spans="1:6" ht="12.75" customHeight="1" x14ac:dyDescent="0.2">
      <c r="A171" s="55">
        <v>3222</v>
      </c>
      <c r="B171" s="87" t="s">
        <v>382</v>
      </c>
      <c r="C171" s="52" t="s">
        <v>383</v>
      </c>
      <c r="D171" s="244">
        <v>14067</v>
      </c>
      <c r="E171" s="244">
        <v>36439.32</v>
      </c>
      <c r="F171" s="54">
        <f t="shared" si="31"/>
        <v>259.04116016208144</v>
      </c>
    </row>
    <row r="172" spans="1:6" ht="12.75" customHeight="1" x14ac:dyDescent="0.2">
      <c r="A172" s="55">
        <v>3223</v>
      </c>
      <c r="B172" s="87" t="s">
        <v>384</v>
      </c>
      <c r="C172" s="52" t="s">
        <v>385</v>
      </c>
      <c r="D172" s="244">
        <v>96833</v>
      </c>
      <c r="E172" s="244">
        <v>134710.01</v>
      </c>
      <c r="F172" s="54">
        <f t="shared" si="31"/>
        <v>139.115807627565</v>
      </c>
    </row>
    <row r="173" spans="1:6" ht="12.75" customHeight="1" x14ac:dyDescent="0.2">
      <c r="A173" s="55">
        <v>3224</v>
      </c>
      <c r="B173" s="87" t="s">
        <v>386</v>
      </c>
      <c r="C173" s="52" t="s">
        <v>387</v>
      </c>
      <c r="D173" s="244">
        <v>45604</v>
      </c>
      <c r="E173" s="244">
        <v>87333.27</v>
      </c>
      <c r="F173" s="54">
        <f t="shared" si="31"/>
        <v>191.5035303920709</v>
      </c>
    </row>
    <row r="174" spans="1:6" ht="12.75" customHeight="1" x14ac:dyDescent="0.2">
      <c r="A174" s="55">
        <v>3225</v>
      </c>
      <c r="B174" s="87" t="s">
        <v>388</v>
      </c>
      <c r="C174" s="52" t="s">
        <v>389</v>
      </c>
      <c r="D174" s="244">
        <v>61886</v>
      </c>
      <c r="E174" s="244">
        <v>43884.62</v>
      </c>
      <c r="F174" s="54">
        <f t="shared" si="31"/>
        <v>70.912031800407206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685</v>
      </c>
      <c r="E176" s="244">
        <v>1575.75</v>
      </c>
      <c r="F176" s="54">
        <f t="shared" si="31"/>
        <v>230.03649635036498</v>
      </c>
    </row>
    <row r="177" spans="1:6" ht="12.75" customHeight="1" x14ac:dyDescent="0.2">
      <c r="A177" s="55">
        <v>323</v>
      </c>
      <c r="B177" s="87" t="s">
        <v>394</v>
      </c>
      <c r="C177" s="52" t="s">
        <v>395</v>
      </c>
      <c r="D177" s="53">
        <f t="shared" ref="D177:E177" si="42">SUM(D178:D186)</f>
        <v>1183374</v>
      </c>
      <c r="E177" s="53">
        <f t="shared" si="42"/>
        <v>1665577.0399999998</v>
      </c>
      <c r="F177" s="54">
        <f t="shared" si="31"/>
        <v>140.74815231701893</v>
      </c>
    </row>
    <row r="178" spans="1:6" ht="12.75" customHeight="1" x14ac:dyDescent="0.2">
      <c r="A178" s="55">
        <v>3231</v>
      </c>
      <c r="B178" s="87" t="s">
        <v>396</v>
      </c>
      <c r="C178" s="52" t="s">
        <v>397</v>
      </c>
      <c r="D178" s="244">
        <v>60749</v>
      </c>
      <c r="E178" s="244">
        <v>57961.61</v>
      </c>
      <c r="F178" s="54">
        <f t="shared" si="31"/>
        <v>95.411628174949385</v>
      </c>
    </row>
    <row r="179" spans="1:6" ht="12.75" customHeight="1" x14ac:dyDescent="0.2">
      <c r="A179" s="55">
        <v>3232</v>
      </c>
      <c r="B179" s="87" t="s">
        <v>398</v>
      </c>
      <c r="C179" s="52" t="s">
        <v>399</v>
      </c>
      <c r="D179" s="244">
        <v>222164</v>
      </c>
      <c r="E179" s="244">
        <v>396078.66</v>
      </c>
      <c r="F179" s="54">
        <f t="shared" si="31"/>
        <v>178.28210691201093</v>
      </c>
    </row>
    <row r="180" spans="1:6" ht="12.75" customHeight="1" x14ac:dyDescent="0.2">
      <c r="A180" s="55">
        <v>3233</v>
      </c>
      <c r="B180" s="87" t="s">
        <v>400</v>
      </c>
      <c r="C180" s="52" t="s">
        <v>401</v>
      </c>
      <c r="D180" s="244">
        <v>12555</v>
      </c>
      <c r="E180" s="244">
        <v>18724</v>
      </c>
      <c r="F180" s="54">
        <f t="shared" si="31"/>
        <v>149.1358024691358</v>
      </c>
    </row>
    <row r="181" spans="1:6" ht="12.75" customHeight="1" x14ac:dyDescent="0.2">
      <c r="A181" s="55">
        <v>3234</v>
      </c>
      <c r="B181" s="87" t="s">
        <v>402</v>
      </c>
      <c r="C181" s="52" t="s">
        <v>403</v>
      </c>
      <c r="D181" s="244">
        <v>37464</v>
      </c>
      <c r="E181" s="244">
        <v>43822.6</v>
      </c>
      <c r="F181" s="54">
        <f t="shared" si="31"/>
        <v>116.97256032457825</v>
      </c>
    </row>
    <row r="182" spans="1:6" ht="12.75" customHeight="1" x14ac:dyDescent="0.2">
      <c r="A182" s="55">
        <v>3235</v>
      </c>
      <c r="B182" s="87" t="s">
        <v>404</v>
      </c>
      <c r="C182" s="52" t="s">
        <v>405</v>
      </c>
      <c r="D182" s="244">
        <v>197017</v>
      </c>
      <c r="E182" s="244">
        <v>272434.26</v>
      </c>
      <c r="F182" s="54">
        <f t="shared" si="31"/>
        <v>138.27956978331818</v>
      </c>
    </row>
    <row r="183" spans="1:6" ht="12.75" customHeight="1" x14ac:dyDescent="0.2">
      <c r="A183" s="55">
        <v>3236</v>
      </c>
      <c r="B183" s="87" t="s">
        <v>406</v>
      </c>
      <c r="C183" s="52" t="s">
        <v>407</v>
      </c>
      <c r="D183" s="244">
        <v>53295</v>
      </c>
      <c r="E183" s="244">
        <v>58220</v>
      </c>
      <c r="F183" s="54">
        <f t="shared" si="31"/>
        <v>109.24101698095505</v>
      </c>
    </row>
    <row r="184" spans="1:6" ht="12.75" customHeight="1" x14ac:dyDescent="0.2">
      <c r="A184" s="55">
        <v>3237</v>
      </c>
      <c r="B184" s="87" t="s">
        <v>408</v>
      </c>
      <c r="C184" s="52" t="s">
        <v>409</v>
      </c>
      <c r="D184" s="244">
        <v>507309</v>
      </c>
      <c r="E184" s="244">
        <v>725884.45</v>
      </c>
      <c r="F184" s="54">
        <f t="shared" si="31"/>
        <v>143.08526953001029</v>
      </c>
    </row>
    <row r="185" spans="1:6" ht="12.75" customHeight="1" x14ac:dyDescent="0.2">
      <c r="A185" s="55">
        <v>3238</v>
      </c>
      <c r="B185" s="87" t="s">
        <v>410</v>
      </c>
      <c r="C185" s="52" t="s">
        <v>411</v>
      </c>
      <c r="D185" s="244">
        <v>33487</v>
      </c>
      <c r="E185" s="244">
        <v>22250</v>
      </c>
      <c r="F185" s="54">
        <f t="shared" si="31"/>
        <v>66.443694568041337</v>
      </c>
    </row>
    <row r="186" spans="1:6" ht="12.75" customHeight="1" x14ac:dyDescent="0.2">
      <c r="A186" s="55">
        <v>3239</v>
      </c>
      <c r="B186" s="87" t="s">
        <v>412</v>
      </c>
      <c r="C186" s="52" t="s">
        <v>413</v>
      </c>
      <c r="D186" s="244">
        <v>59334</v>
      </c>
      <c r="E186" s="244">
        <v>70201.460000000006</v>
      </c>
      <c r="F186" s="54">
        <f t="shared" si="31"/>
        <v>118.31573802541546</v>
      </c>
    </row>
    <row r="187" spans="1:6" ht="12.75" customHeight="1" x14ac:dyDescent="0.2">
      <c r="A187" s="55">
        <v>324</v>
      </c>
      <c r="B187" s="87" t="s">
        <v>414</v>
      </c>
      <c r="C187" s="52" t="s">
        <v>415</v>
      </c>
      <c r="D187" s="244">
        <v>13949</v>
      </c>
      <c r="E187" s="244">
        <v>90229.93</v>
      </c>
      <c r="F187" s="54">
        <f t="shared" si="31"/>
        <v>646.85590364900702</v>
      </c>
    </row>
    <row r="188" spans="1:6" ht="12.75" customHeight="1" x14ac:dyDescent="0.2">
      <c r="A188" s="55">
        <v>329</v>
      </c>
      <c r="B188" s="87" t="s">
        <v>416</v>
      </c>
      <c r="C188" s="52" t="s">
        <v>417</v>
      </c>
      <c r="D188" s="53">
        <f t="shared" ref="D188:E188" si="43">SUM(D189:D195)</f>
        <v>55864</v>
      </c>
      <c r="E188" s="53">
        <f t="shared" si="43"/>
        <v>67596.42</v>
      </c>
      <c r="F188" s="54">
        <f t="shared" si="31"/>
        <v>121.00175426034656</v>
      </c>
    </row>
    <row r="189" spans="1:6" ht="12.75" customHeight="1" x14ac:dyDescent="0.2">
      <c r="A189" s="55">
        <v>3291</v>
      </c>
      <c r="B189" s="234" t="s">
        <v>418</v>
      </c>
      <c r="C189" s="52" t="s">
        <v>419</v>
      </c>
      <c r="D189" s="244">
        <v>340</v>
      </c>
      <c r="E189" s="244">
        <v>340</v>
      </c>
      <c r="F189" s="54">
        <f t="shared" si="31"/>
        <v>100</v>
      </c>
    </row>
    <row r="190" spans="1:6" ht="12.75" customHeight="1" x14ac:dyDescent="0.2">
      <c r="A190" s="55">
        <v>3292</v>
      </c>
      <c r="B190" s="87" t="s">
        <v>420</v>
      </c>
      <c r="C190" s="52" t="s">
        <v>421</v>
      </c>
      <c r="D190" s="244">
        <v>1172</v>
      </c>
      <c r="E190" s="244">
        <v>1644.4</v>
      </c>
      <c r="F190" s="54">
        <f t="shared" si="31"/>
        <v>140.30716723549489</v>
      </c>
    </row>
    <row r="191" spans="1:6" ht="12.75" customHeight="1" x14ac:dyDescent="0.2">
      <c r="A191" s="55">
        <v>3293</v>
      </c>
      <c r="B191" s="87" t="s">
        <v>422</v>
      </c>
      <c r="C191" s="52" t="s">
        <v>423</v>
      </c>
      <c r="D191" s="244">
        <v>0</v>
      </c>
      <c r="E191" s="244">
        <v>7697.42</v>
      </c>
      <c r="F191" s="54" t="str">
        <f t="shared" si="31"/>
        <v>-</v>
      </c>
    </row>
    <row r="192" spans="1:6" ht="12.75" customHeight="1" x14ac:dyDescent="0.2">
      <c r="A192" s="55">
        <v>3294</v>
      </c>
      <c r="B192" s="87" t="s">
        <v>424</v>
      </c>
      <c r="C192" s="52" t="s">
        <v>425</v>
      </c>
      <c r="D192" s="244">
        <v>19450</v>
      </c>
      <c r="E192" s="244">
        <v>22250</v>
      </c>
      <c r="F192" s="54">
        <f t="shared" si="31"/>
        <v>114.39588688946016</v>
      </c>
    </row>
    <row r="193" spans="1:6" ht="12.75" customHeight="1" x14ac:dyDescent="0.2">
      <c r="A193" s="55">
        <v>3295</v>
      </c>
      <c r="B193" s="87" t="s">
        <v>426</v>
      </c>
      <c r="C193" s="52" t="s">
        <v>427</v>
      </c>
      <c r="D193" s="244">
        <v>16995</v>
      </c>
      <c r="E193" s="244">
        <v>4120</v>
      </c>
      <c r="F193" s="54">
        <f t="shared" si="31"/>
        <v>24.242424242424242</v>
      </c>
    </row>
    <row r="194" spans="1:6" ht="12.75" customHeight="1" x14ac:dyDescent="0.2">
      <c r="A194" s="55" t="s">
        <v>428</v>
      </c>
      <c r="B194" s="87" t="s">
        <v>429</v>
      </c>
      <c r="C194" s="52" t="s">
        <v>428</v>
      </c>
      <c r="D194" s="244">
        <v>11500</v>
      </c>
      <c r="E194" s="244">
        <v>7750</v>
      </c>
      <c r="F194" s="54">
        <f t="shared" si="31"/>
        <v>67.391304347826093</v>
      </c>
    </row>
    <row r="195" spans="1:6" ht="12.75" customHeight="1" x14ac:dyDescent="0.2">
      <c r="A195" s="55">
        <v>3299</v>
      </c>
      <c r="B195" s="87" t="s">
        <v>430</v>
      </c>
      <c r="C195" s="52" t="s">
        <v>431</v>
      </c>
      <c r="D195" s="244">
        <v>6407</v>
      </c>
      <c r="E195" s="244">
        <v>23794.6</v>
      </c>
      <c r="F195" s="54">
        <f t="shared" si="31"/>
        <v>371.38442328702979</v>
      </c>
    </row>
    <row r="196" spans="1:6" ht="12.75" customHeight="1" x14ac:dyDescent="0.2">
      <c r="A196" s="55">
        <v>34</v>
      </c>
      <c r="B196" s="234" t="s">
        <v>432</v>
      </c>
      <c r="C196" s="52" t="s">
        <v>433</v>
      </c>
      <c r="D196" s="53">
        <f t="shared" ref="D196:E196" si="44">D197+D202+D210</f>
        <v>48021</v>
      </c>
      <c r="E196" s="53">
        <f t="shared" si="44"/>
        <v>51994.58</v>
      </c>
      <c r="F196" s="54">
        <f t="shared" si="31"/>
        <v>108.27467149788635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48021</v>
      </c>
      <c r="E210" s="53">
        <f t="shared" si="47"/>
        <v>51994.58</v>
      </c>
      <c r="F210" s="54">
        <f t="shared" si="31"/>
        <v>108.27467149788635</v>
      </c>
    </row>
    <row r="211" spans="1:6" ht="12.75" customHeight="1" x14ac:dyDescent="0.2">
      <c r="A211" s="55">
        <v>3431</v>
      </c>
      <c r="B211" s="234" t="s">
        <v>462</v>
      </c>
      <c r="C211" s="52" t="s">
        <v>463</v>
      </c>
      <c r="D211" s="244">
        <v>9973</v>
      </c>
      <c r="E211" s="244">
        <v>13984.89</v>
      </c>
      <c r="F211" s="54">
        <f t="shared" si="31"/>
        <v>140.22751428857916</v>
      </c>
    </row>
    <row r="212" spans="1:6" ht="12.75" customHeight="1" x14ac:dyDescent="0.2">
      <c r="A212" s="55">
        <v>3432</v>
      </c>
      <c r="B212" s="87" t="s">
        <v>464</v>
      </c>
      <c r="C212" s="52" t="s">
        <v>465</v>
      </c>
      <c r="D212" s="244">
        <v>1473</v>
      </c>
      <c r="E212" s="244">
        <v>1982.63</v>
      </c>
      <c r="F212" s="54">
        <f t="shared" si="31"/>
        <v>134.59809911744739</v>
      </c>
    </row>
    <row r="213" spans="1:6" ht="12.75" customHeight="1" x14ac:dyDescent="0.2">
      <c r="A213" s="55">
        <v>3433</v>
      </c>
      <c r="B213" s="87" t="s">
        <v>466</v>
      </c>
      <c r="C213" s="52" t="s">
        <v>467</v>
      </c>
      <c r="D213" s="244">
        <v>36575</v>
      </c>
      <c r="E213" s="244">
        <v>36027.06</v>
      </c>
      <c r="F213" s="54">
        <f t="shared" si="31"/>
        <v>98.501872863978122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2000</v>
      </c>
      <c r="E252" s="53">
        <f t="shared" si="63"/>
        <v>2000</v>
      </c>
      <c r="F252" s="54">
        <f t="shared" ref="F252:F258" si="64">IF(D252&lt;&gt;0,IF(E252/D252&gt;=100,"&gt;&gt;100",E252/D252*100),"-")</f>
        <v>100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2000</v>
      </c>
      <c r="E259" s="53">
        <f t="shared" si="66"/>
        <v>2000</v>
      </c>
      <c r="F259" s="54">
        <f t="shared" ref="F259:F262" si="67">IF(D259&lt;&gt;0,IF(E259/D259&gt;=100,"&gt;&gt;100",E259/D259*100),"-")</f>
        <v>100</v>
      </c>
    </row>
    <row r="260" spans="1:6" ht="12.75" customHeight="1" x14ac:dyDescent="0.2">
      <c r="A260" s="55">
        <v>3721</v>
      </c>
      <c r="B260" s="87" t="s">
        <v>556</v>
      </c>
      <c r="C260" s="52" t="s">
        <v>557</v>
      </c>
      <c r="D260" s="244">
        <v>2000</v>
      </c>
      <c r="E260" s="244">
        <v>2000</v>
      </c>
      <c r="F260" s="54">
        <f t="shared" si="67"/>
        <v>100</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20000</v>
      </c>
      <c r="E263" s="53">
        <f t="shared" si="68"/>
        <v>600</v>
      </c>
      <c r="F263" s="54">
        <f t="shared" ref="F263:F267" si="69">IF(D263&lt;&gt;0,IF(E263/D263&gt;=100,"&gt;&gt;100",E263/D263*100),"-")</f>
        <v>3</v>
      </c>
    </row>
    <row r="264" spans="1:6" ht="12.75" customHeight="1" x14ac:dyDescent="0.2">
      <c r="A264" s="55">
        <v>381</v>
      </c>
      <c r="B264" s="87" t="s">
        <v>564</v>
      </c>
      <c r="C264" s="52" t="s">
        <v>565</v>
      </c>
      <c r="D264" s="53">
        <f t="shared" ref="D264:E264" si="70">SUM(D265:D267)</f>
        <v>20000</v>
      </c>
      <c r="E264" s="53">
        <f t="shared" si="70"/>
        <v>600</v>
      </c>
      <c r="F264" s="54">
        <f t="shared" si="69"/>
        <v>3</v>
      </c>
    </row>
    <row r="265" spans="1:6" ht="12.75" customHeight="1" x14ac:dyDescent="0.2">
      <c r="A265" s="55">
        <v>3811</v>
      </c>
      <c r="B265" s="87" t="s">
        <v>566</v>
      </c>
      <c r="C265" s="52" t="s">
        <v>567</v>
      </c>
      <c r="D265" s="244">
        <v>20000</v>
      </c>
      <c r="E265" s="244">
        <v>600</v>
      </c>
      <c r="F265" s="54">
        <f t="shared" si="69"/>
        <v>3</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19672152</v>
      </c>
      <c r="E289" s="53">
        <f t="shared" si="79"/>
        <v>21340967.249999996</v>
      </c>
      <c r="F289" s="54">
        <f t="shared" si="76"/>
        <v>108.48313519537666</v>
      </c>
    </row>
    <row r="290" spans="1:6" ht="12.75" customHeight="1" x14ac:dyDescent="0.2">
      <c r="A290" s="55" t="s">
        <v>605</v>
      </c>
      <c r="B290" s="87" t="s">
        <v>616</v>
      </c>
      <c r="C290" s="52" t="s">
        <v>617</v>
      </c>
      <c r="D290" s="53">
        <f>IF(D6&gt;=D289,D6-D289,0)</f>
        <v>363574</v>
      </c>
      <c r="E290" s="53">
        <f>IF(E6&gt;=E289,E6-E289,0)</f>
        <v>0</v>
      </c>
      <c r="F290" s="54">
        <f t="shared" si="76"/>
        <v>0</v>
      </c>
    </row>
    <row r="291" spans="1:6" ht="12.75" customHeight="1" x14ac:dyDescent="0.2">
      <c r="A291" s="55" t="s">
        <v>605</v>
      </c>
      <c r="B291" s="87" t="s">
        <v>618</v>
      </c>
      <c r="C291" s="52" t="s">
        <v>619</v>
      </c>
      <c r="D291" s="53">
        <f>IF(D289&gt;=D6,D289-D6,0)</f>
        <v>0</v>
      </c>
      <c r="E291" s="53">
        <f>IF(E289&gt;=E6,E289-E6,0)</f>
        <v>195862.23999999836</v>
      </c>
      <c r="F291" s="54" t="str">
        <f t="shared" si="76"/>
        <v>-</v>
      </c>
    </row>
    <row r="292" spans="1:6" ht="12.75" customHeight="1" x14ac:dyDescent="0.2">
      <c r="A292" s="55">
        <v>92211</v>
      </c>
      <c r="B292" s="87" t="s">
        <v>620</v>
      </c>
      <c r="C292" s="52" t="s">
        <v>621</v>
      </c>
      <c r="D292" s="244">
        <v>1653311</v>
      </c>
      <c r="E292" s="244">
        <v>1438764.85</v>
      </c>
      <c r="F292" s="54">
        <f t="shared" si="76"/>
        <v>87.023243055904189</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c r="E294" s="244">
        <v>100</v>
      </c>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1260</v>
      </c>
      <c r="E298" s="53">
        <f t="shared" si="80"/>
        <v>1260</v>
      </c>
      <c r="F298" s="54">
        <f t="shared" ref="F298:F418" si="81">IF(D298&lt;&gt;0,IF(E298/D298&gt;=100,"&gt;&gt;100",E298/D298*100),"-")</f>
        <v>100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1260</v>
      </c>
      <c r="E311" s="53">
        <f t="shared" si="85"/>
        <v>1260</v>
      </c>
      <c r="F311" s="54">
        <f t="shared" si="81"/>
        <v>100</v>
      </c>
    </row>
    <row r="312" spans="1:6" ht="12.75" customHeight="1" x14ac:dyDescent="0.2">
      <c r="A312" s="55">
        <v>721</v>
      </c>
      <c r="B312" s="87" t="s">
        <v>659</v>
      </c>
      <c r="C312" s="52" t="s">
        <v>660</v>
      </c>
      <c r="D312" s="53">
        <f t="shared" ref="D312:E312" si="86">SUM(D313:D316)</f>
        <v>1260</v>
      </c>
      <c r="E312" s="53">
        <f t="shared" si="86"/>
        <v>1260</v>
      </c>
      <c r="F312" s="54">
        <f t="shared" si="81"/>
        <v>100</v>
      </c>
    </row>
    <row r="313" spans="1:6" ht="12.75" customHeight="1" x14ac:dyDescent="0.2">
      <c r="A313" s="55">
        <v>7211</v>
      </c>
      <c r="B313" s="87" t="s">
        <v>661</v>
      </c>
      <c r="C313" s="52" t="s">
        <v>662</v>
      </c>
      <c r="D313" s="244">
        <v>1260</v>
      </c>
      <c r="E313" s="244">
        <v>1260</v>
      </c>
      <c r="F313" s="54">
        <f t="shared" si="81"/>
        <v>100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579381</v>
      </c>
      <c r="E350" s="53">
        <f t="shared" si="95"/>
        <v>144541.97999999998</v>
      </c>
      <c r="F350" s="54">
        <f t="shared" si="81"/>
        <v>24.947656205502074</v>
      </c>
    </row>
    <row r="351" spans="1:6" ht="12.75" customHeight="1" x14ac:dyDescent="0.2">
      <c r="A351" s="55">
        <v>41</v>
      </c>
      <c r="B351" s="87" t="s">
        <v>737</v>
      </c>
      <c r="C351" s="52" t="s">
        <v>738</v>
      </c>
      <c r="D351" s="53">
        <f t="shared" ref="D351:E351" si="96">D352+D356</f>
        <v>3582</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3582</v>
      </c>
      <c r="E356" s="53">
        <f t="shared" si="98"/>
        <v>0</v>
      </c>
      <c r="F356" s="54">
        <f t="shared" si="81"/>
        <v>0</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3582</v>
      </c>
      <c r="E359" s="244"/>
      <c r="F359" s="54">
        <f t="shared" si="81"/>
        <v>0</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206975</v>
      </c>
      <c r="E363" s="53">
        <f t="shared" si="99"/>
        <v>144541.97999999998</v>
      </c>
      <c r="F363" s="54">
        <f t="shared" si="81"/>
        <v>69.835477714699834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206975</v>
      </c>
      <c r="E369" s="53">
        <f t="shared" si="101"/>
        <v>141733.22999999998</v>
      </c>
      <c r="F369" s="54">
        <f t="shared" si="81"/>
        <v>68.478429762048549</v>
      </c>
    </row>
    <row r="370" spans="1:6" ht="12.75" customHeight="1" x14ac:dyDescent="0.2">
      <c r="A370" s="55">
        <v>4221</v>
      </c>
      <c r="B370" s="87" t="s">
        <v>671</v>
      </c>
      <c r="C370" s="52" t="s">
        <v>763</v>
      </c>
      <c r="D370" s="244">
        <v>36445</v>
      </c>
      <c r="E370" s="244">
        <v>15226.94</v>
      </c>
      <c r="F370" s="54">
        <f t="shared" si="81"/>
        <v>41.780600905474003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38654</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131876</v>
      </c>
      <c r="E375" s="244">
        <v>126506.29</v>
      </c>
      <c r="F375" s="54">
        <f t="shared" si="81"/>
        <v>95.928212866632293</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2808.75</v>
      </c>
      <c r="F383" s="54" t="str">
        <f t="shared" si="81"/>
        <v>-</v>
      </c>
    </row>
    <row r="384" spans="1:6" ht="12.75" customHeight="1" x14ac:dyDescent="0.2">
      <c r="A384" s="55">
        <v>4241</v>
      </c>
      <c r="B384" s="87" t="s">
        <v>780</v>
      </c>
      <c r="C384" s="52" t="s">
        <v>781</v>
      </c>
      <c r="D384" s="244"/>
      <c r="E384" s="244">
        <v>2808.75</v>
      </c>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368824</v>
      </c>
      <c r="E402" s="53">
        <f t="shared" si="109"/>
        <v>0</v>
      </c>
      <c r="F402" s="54">
        <f t="shared" si="81"/>
        <v>0</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368824</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578121</v>
      </c>
      <c r="E408" s="53">
        <f t="shared" si="111"/>
        <v>143281.97999999998</v>
      </c>
      <c r="F408" s="54">
        <f t="shared" si="81"/>
        <v>24.784081533104658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20036986</v>
      </c>
      <c r="E412" s="53">
        <f>E6+E298</f>
        <v>21146365.009999998</v>
      </c>
      <c r="F412" s="54">
        <f t="shared" si="81"/>
        <v>105.53665611185235</v>
      </c>
    </row>
    <row r="413" spans="1:6" ht="12.75" customHeight="1" x14ac:dyDescent="0.2">
      <c r="A413" s="55" t="s">
        <v>605</v>
      </c>
      <c r="B413" s="87" t="s">
        <v>828</v>
      </c>
      <c r="C413" s="52" t="s">
        <v>829</v>
      </c>
      <c r="D413" s="53">
        <f t="shared" ref="D413:E413" si="112">D289+D350</f>
        <v>20251533</v>
      </c>
      <c r="E413" s="53">
        <f t="shared" si="112"/>
        <v>21485509.229999997</v>
      </c>
      <c r="F413" s="54">
        <f t="shared" si="81"/>
        <v>106.093248496299</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214547</v>
      </c>
      <c r="E415" s="53">
        <f t="shared" si="114"/>
        <v>339144.21999999881</v>
      </c>
      <c r="F415" s="54">
        <f t="shared" si="81"/>
        <v>158.07455709005433</v>
      </c>
    </row>
    <row r="416" spans="1:6" ht="12.75" customHeight="1" x14ac:dyDescent="0.2">
      <c r="A416" s="62" t="s">
        <v>834</v>
      </c>
      <c r="B416" s="234" t="s">
        <v>835</v>
      </c>
      <c r="C416" s="63" t="s">
        <v>836</v>
      </c>
      <c r="D416" s="53">
        <f t="shared" ref="D416:E416" si="115">IF(D292-D293+D409-D410&gt;=0,D292-D293+D409-D410,0)</f>
        <v>1653311</v>
      </c>
      <c r="E416" s="53">
        <f t="shared" si="115"/>
        <v>1438764.85</v>
      </c>
      <c r="F416" s="54">
        <f t="shared" si="81"/>
        <v>87.023243055904189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100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20036986</v>
      </c>
      <c r="E639" s="53">
        <f t="shared" si="180"/>
        <v>21146365.009999998</v>
      </c>
      <c r="F639" s="54">
        <f t="shared" si="119"/>
        <v>105.53665611185235</v>
      </c>
    </row>
    <row r="640" spans="1:6" ht="12.75" customHeight="1" x14ac:dyDescent="0.2">
      <c r="A640" s="55" t="s">
        <v>605</v>
      </c>
      <c r="B640" s="87" t="s">
        <v>1274</v>
      </c>
      <c r="C640" s="52" t="s">
        <v>1275</v>
      </c>
      <c r="D640" s="53">
        <f t="shared" ref="D640:E640" si="181">D413+D528</f>
        <v>20251533</v>
      </c>
      <c r="E640" s="53">
        <f t="shared" si="181"/>
        <v>21485509.229999997</v>
      </c>
      <c r="F640" s="54">
        <f t="shared" si="119"/>
        <v>106.093248496299</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214547</v>
      </c>
      <c r="E642" s="53">
        <f t="shared" si="183"/>
        <v>339144.21999999881</v>
      </c>
      <c r="F642" s="54">
        <f t="shared" si="119"/>
        <v>158.07455709005433</v>
      </c>
    </row>
    <row r="643" spans="1:6" ht="24" x14ac:dyDescent="0.2">
      <c r="A643" s="62" t="s">
        <v>1280</v>
      </c>
      <c r="B643" s="87" t="s">
        <v>1281</v>
      </c>
      <c r="C643" s="63" t="s">
        <v>1280</v>
      </c>
      <c r="D643" s="53">
        <f t="shared" ref="D643:E643" si="184">IF(D416-D417+D637-D638&gt;=0,D416-D417+D637-D638,0)</f>
        <v>1653311</v>
      </c>
      <c r="E643" s="53">
        <f t="shared" si="184"/>
        <v>1438764.85</v>
      </c>
      <c r="F643" s="54">
        <f t="shared" si="119"/>
        <v>87.023243055904189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1438764</v>
      </c>
      <c r="E645" s="53">
        <f t="shared" si="186"/>
        <v>1099620.6300000013</v>
      </c>
      <c r="F645" s="54">
        <f t="shared" si="119"/>
        <v>76.428144574092855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1452673</v>
      </c>
      <c r="E647" s="245">
        <v>1539383.71</v>
      </c>
      <c r="F647" s="59">
        <f t="shared" si="119"/>
        <v>105.96904533917819</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1662456</v>
      </c>
      <c r="E649" s="244">
        <v>1408639.77</v>
      </c>
      <c r="F649" s="54">
        <f t="shared" ref="F649:F724" si="188">IF(D649&lt;&gt;0,IF(E649/D649&gt;=100,"&gt;&gt;100",E649/D649*100),"-")</f>
        <v>84.732454272473973</v>
      </c>
    </row>
    <row r="650" spans="1:6" ht="12.75" customHeight="1" x14ac:dyDescent="0.2">
      <c r="A650" s="55" t="s">
        <v>1293</v>
      </c>
      <c r="B650" s="87" t="s">
        <v>1294</v>
      </c>
      <c r="C650" s="52" t="s">
        <v>1293</v>
      </c>
      <c r="D650" s="244">
        <v>3214778</v>
      </c>
      <c r="E650" s="244">
        <v>3318255.32</v>
      </c>
      <c r="F650" s="54">
        <f t="shared" si="188"/>
        <v>103.21880142267987</v>
      </c>
    </row>
    <row r="651" spans="1:6" ht="12.75" customHeight="1" x14ac:dyDescent="0.2">
      <c r="A651" s="55" t="s">
        <v>1295</v>
      </c>
      <c r="B651" s="87" t="s">
        <v>1296</v>
      </c>
      <c r="C651" s="52" t="s">
        <v>1295</v>
      </c>
      <c r="D651" s="244">
        <v>3468594</v>
      </c>
      <c r="E651" s="244">
        <v>3575332.07</v>
      </c>
      <c r="F651" s="54">
        <f t="shared" si="188"/>
        <v>103.07727194361749</v>
      </c>
    </row>
    <row r="652" spans="1:6" ht="24" x14ac:dyDescent="0.2">
      <c r="A652" s="55">
        <v>11</v>
      </c>
      <c r="B652" s="87" t="s">
        <v>1297</v>
      </c>
      <c r="C652" s="52" t="s">
        <v>1298</v>
      </c>
      <c r="D652" s="53">
        <f t="shared" ref="D652:E652" si="189">+D649+D650-D651</f>
        <v>1408640</v>
      </c>
      <c r="E652" s="53">
        <f t="shared" si="189"/>
        <v>1151563.02</v>
      </c>
      <c r="F652" s="54">
        <f t="shared" si="188"/>
        <v>81.749987221717404</v>
      </c>
    </row>
    <row r="653" spans="1:6" ht="24" x14ac:dyDescent="0.2">
      <c r="A653" s="55" t="s">
        <v>605</v>
      </c>
      <c r="B653" s="87" t="s">
        <v>1299</v>
      </c>
      <c r="C653" s="52" t="s">
        <v>1300</v>
      </c>
      <c r="D653" s="265"/>
      <c r="E653" s="265"/>
      <c r="F653" s="54" t="str">
        <f t="shared" si="188"/>
        <v>-</v>
      </c>
    </row>
    <row r="654" spans="1:6" ht="24" x14ac:dyDescent="0.2">
      <c r="A654" s="55" t="s">
        <v>605</v>
      </c>
      <c r="B654" s="87" t="s">
        <v>1301</v>
      </c>
      <c r="C654" s="52" t="s">
        <v>1302</v>
      </c>
      <c r="D654" s="265">
        <v>125</v>
      </c>
      <c r="E654" s="265">
        <v>129</v>
      </c>
      <c r="F654" s="54">
        <f t="shared" si="188"/>
        <v>103.2</v>
      </c>
    </row>
    <row r="655" spans="1:6" ht="12.75" customHeight="1" x14ac:dyDescent="0.2">
      <c r="A655" s="55" t="s">
        <v>605</v>
      </c>
      <c r="B655" s="87" t="s">
        <v>1303</v>
      </c>
      <c r="C655" s="52" t="s">
        <v>1304</v>
      </c>
      <c r="D655" s="265"/>
      <c r="E655" s="265"/>
      <c r="F655" s="54" t="str">
        <f t="shared" si="188"/>
        <v>-</v>
      </c>
    </row>
    <row r="656" spans="1:6" ht="12.75" customHeight="1" x14ac:dyDescent="0.2">
      <c r="A656" s="55" t="s">
        <v>605</v>
      </c>
      <c r="B656" s="87" t="s">
        <v>1305</v>
      </c>
      <c r="C656" s="52" t="s">
        <v>1306</v>
      </c>
      <c r="D656" s="265">
        <v>103</v>
      </c>
      <c r="E656" s="265">
        <v>106</v>
      </c>
      <c r="F656" s="54">
        <f t="shared" si="188"/>
        <v>102.91262135922329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17291807</v>
      </c>
      <c r="E675" s="244"/>
      <c r="F675" s="54">
        <f t="shared" si="188"/>
        <v>0</v>
      </c>
    </row>
    <row r="676" spans="1:6" ht="24" x14ac:dyDescent="0.2">
      <c r="A676" s="55">
        <v>63613</v>
      </c>
      <c r="B676" s="234" t="s">
        <v>1346</v>
      </c>
      <c r="C676" s="52" t="s">
        <v>1347</v>
      </c>
      <c r="D676" s="244"/>
      <c r="E676" s="244">
        <v>18497371.5</v>
      </c>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v>2750</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1626559</v>
      </c>
      <c r="E710" s="244">
        <v>1809834.65</v>
      </c>
      <c r="F710" s="54">
        <f t="shared" si="188"/>
        <v>111.26769148859648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18993</v>
      </c>
      <c r="E716" s="244">
        <v>33295.660000000003</v>
      </c>
      <c r="F716" s="54">
        <f t="shared" si="188"/>
        <v>175.30490180592852</v>
      </c>
    </row>
    <row r="717" spans="1:6" ht="12.75" customHeight="1" x14ac:dyDescent="0.2">
      <c r="A717" s="55">
        <v>31215</v>
      </c>
      <c r="B717" s="87" t="s">
        <v>1410</v>
      </c>
      <c r="C717" s="52" t="s">
        <v>1411</v>
      </c>
      <c r="D717" s="244">
        <v>36582</v>
      </c>
      <c r="E717" s="244">
        <v>42240.61</v>
      </c>
      <c r="F717" s="54">
        <f t="shared" si="188"/>
        <v>115.46829041605162</v>
      </c>
    </row>
    <row r="718" spans="1:6" ht="12.75" customHeight="1" x14ac:dyDescent="0.2">
      <c r="A718" s="55">
        <v>32121</v>
      </c>
      <c r="B718" s="87" t="s">
        <v>1412</v>
      </c>
      <c r="C718" s="52" t="s">
        <v>1413</v>
      </c>
      <c r="D718" s="244">
        <v>0</v>
      </c>
      <c r="E718" s="244">
        <v>311119.71000000002</v>
      </c>
      <c r="F718" s="54" t="str">
        <f t="shared" si="188"/>
        <v>-</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53295</v>
      </c>
      <c r="E720" s="244">
        <v>45550</v>
      </c>
      <c r="F720" s="54">
        <f t="shared" si="188"/>
        <v>85.467679894924473</v>
      </c>
    </row>
    <row r="721" spans="1:6" ht="12.75" customHeight="1" x14ac:dyDescent="0.2">
      <c r="A721" s="55" t="s">
        <v>1418</v>
      </c>
      <c r="B721" s="87" t="s">
        <v>1419</v>
      </c>
      <c r="C721" s="52" t="s">
        <v>1418</v>
      </c>
      <c r="D721" s="244">
        <v>180931</v>
      </c>
      <c r="E721" s="244">
        <v>332472.45</v>
      </c>
      <c r="F721" s="54">
        <f t="shared" si="188"/>
        <v>183.75648727968121</v>
      </c>
    </row>
    <row r="722" spans="1:6" ht="12.75" customHeight="1" x14ac:dyDescent="0.2">
      <c r="A722" s="55" t="s">
        <v>1420</v>
      </c>
      <c r="B722" s="87" t="s">
        <v>1421</v>
      </c>
      <c r="C722" s="52" t="s">
        <v>1420</v>
      </c>
      <c r="D722" s="244">
        <v>264296</v>
      </c>
      <c r="E722" s="244">
        <v>16365.17</v>
      </c>
      <c r="F722" s="54">
        <f t="shared" si="188"/>
        <v>6.1919855011048224</v>
      </c>
    </row>
    <row r="723" spans="1:6" ht="12.75" customHeight="1" x14ac:dyDescent="0.2">
      <c r="A723" s="55" t="s">
        <v>1422</v>
      </c>
      <c r="B723" s="87" t="s">
        <v>1423</v>
      </c>
      <c r="C723" s="52" t="s">
        <v>1422</v>
      </c>
      <c r="D723" s="244">
        <v>0</v>
      </c>
      <c r="E723" s="244">
        <v>2870.09</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1171</v>
      </c>
      <c r="E726" s="244">
        <v>214.4</v>
      </c>
      <c r="F726" s="54">
        <f t="shared" si="190"/>
        <v>18.309137489325362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2000</v>
      </c>
      <c r="E819" s="244"/>
      <c r="F819" s="54">
        <f t="shared" si="190"/>
        <v>0</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2000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E173" sqref="E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48</v>
      </c>
      <c r="B3" s="301" t="s">
        <v>40</v>
      </c>
      <c r="C3" s="302" t="s">
        <v>41</v>
      </c>
      <c r="D3" s="303" t="s">
        <v>1963</v>
      </c>
      <c r="E3" s="301" t="s">
        <v>1964</v>
      </c>
      <c r="F3" s="304" t="s">
        <v>51</v>
      </c>
    </row>
    <row r="4" spans="1:25" s="226" customFormat="1" ht="12" customHeight="1" x14ac:dyDescent="0.2">
      <c r="A4" s="286">
        <v>1</v>
      </c>
      <c r="B4" s="287">
        <v>2</v>
      </c>
      <c r="C4" s="288" t="s">
        <v>52</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5473635</v>
      </c>
      <c r="E6" s="231">
        <f t="shared" si="0"/>
        <v>4919833.2000000011</v>
      </c>
      <c r="F6" s="232">
        <f t="shared" ref="F6:F260" si="1">IF(D6&gt;0,IF(E6/D6&gt;=100,"&gt;&gt;100",E6/D6*100),"-")</f>
        <v>89.882376154054867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2429899</v>
      </c>
      <c r="E7" s="106">
        <f t="shared" si="2"/>
        <v>2125048.6500000013</v>
      </c>
      <c r="F7" s="95">
        <f t="shared" si="1"/>
        <v>87.454196655910437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3582</v>
      </c>
      <c r="E8" s="106">
        <f>E9+E10-E11</f>
        <v>3581.99</v>
      </c>
      <c r="F8" s="95">
        <f t="shared" si="1"/>
        <v>99.999720826353993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3582</v>
      </c>
      <c r="E10" s="249">
        <v>3581.99</v>
      </c>
      <c r="F10" s="95">
        <f t="shared" si="1"/>
        <v>99.999720826353993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2158283</v>
      </c>
      <c r="E12" s="106">
        <f t="shared" si="3"/>
        <v>1853432.6600000015</v>
      </c>
      <c r="F12" s="95">
        <f t="shared" si="1"/>
        <v>85.875330528943678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696544</v>
      </c>
      <c r="E13" s="106">
        <f t="shared" si="4"/>
        <v>679397.64000000013</v>
      </c>
      <c r="F13" s="95">
        <f t="shared" si="1"/>
        <v>97.538366564064887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1143101</v>
      </c>
      <c r="E15" s="249">
        <v>1143100.81</v>
      </c>
      <c r="F15" s="95">
        <f t="shared" si="1"/>
        <v>99.999983378546602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446557</v>
      </c>
      <c r="E18" s="249">
        <v>463703.17</v>
      </c>
      <c r="F18" s="95">
        <f t="shared" si="1"/>
        <v>103.83963749308597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1461739</v>
      </c>
      <c r="E19" s="106">
        <f t="shared" si="5"/>
        <v>1171226.2700000014</v>
      </c>
      <c r="F19" s="95">
        <f t="shared" si="1"/>
        <v>80.125540195616423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1540237</v>
      </c>
      <c r="E20" s="249">
        <v>1550157.08</v>
      </c>
      <c r="F20" s="95">
        <f t="shared" si="1"/>
        <v>100.64406192034083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1845</v>
      </c>
      <c r="E21" s="249">
        <v>1845</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558544</v>
      </c>
      <c r="E22" s="249">
        <v>558258.64</v>
      </c>
      <c r="F22" s="95">
        <f t="shared" si="1"/>
        <v>99.948910023203183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5323987</v>
      </c>
      <c r="E25" s="249">
        <v>5436186.5700000003</v>
      </c>
      <c r="F25" s="95">
        <f t="shared" si="1"/>
        <v>102.10743508577313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5962874</v>
      </c>
      <c r="E28" s="249">
        <v>6375221.0199999996</v>
      </c>
      <c r="F28" s="95">
        <f t="shared" si="1"/>
        <v>106.91523953046801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2808.75</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85298</v>
      </c>
      <c r="E36" s="249">
        <v>88107.15</v>
      </c>
      <c r="F36" s="95">
        <f t="shared" si="1"/>
        <v>103.29333630331308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85298</v>
      </c>
      <c r="E40" s="249">
        <v>85298.4</v>
      </c>
      <c r="F40" s="95">
        <f t="shared" si="1"/>
        <v>100.00046894417218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471777</v>
      </c>
      <c r="E54" s="249">
        <v>514233.73</v>
      </c>
      <c r="F54" s="95">
        <f t="shared" si="1"/>
        <v>108.99932171343664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471777</v>
      </c>
      <c r="E55" s="249">
        <v>514233.73</v>
      </c>
      <c r="F55" s="95">
        <f t="shared" si="1"/>
        <v>108.99932171343664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268034</v>
      </c>
      <c r="E56" s="106">
        <f t="shared" si="11"/>
        <v>268034</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268034</v>
      </c>
      <c r="E57" s="249">
        <v>268034</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3043736</v>
      </c>
      <c r="E68" s="106">
        <f t="shared" si="13"/>
        <v>2794784.55</v>
      </c>
      <c r="F68" s="95">
        <f t="shared" si="1"/>
        <v>91.820859299229625</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1408640</v>
      </c>
      <c r="E69" s="106">
        <f t="shared" si="14"/>
        <v>1151563.02</v>
      </c>
      <c r="F69" s="95">
        <f t="shared" si="1"/>
        <v>81.749987221717404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1405420</v>
      </c>
      <c r="E70" s="106">
        <f t="shared" si="15"/>
        <v>1151563.02</v>
      </c>
      <c r="F70" s="95">
        <f t="shared" si="1"/>
        <v>81.937287074326534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1405420</v>
      </c>
      <c r="E72" s="249">
        <v>1151563.02</v>
      </c>
      <c r="F72" s="95">
        <f t="shared" si="1"/>
        <v>81.937287074326534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3220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182423</v>
      </c>
      <c r="E78" s="106">
        <f>E79+SUM(E82:E84)-E85+E86</f>
        <v>103737.82</v>
      </c>
      <c r="F78" s="95">
        <f t="shared" si="1"/>
        <v>56.866634141528202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v>0</v>
      </c>
      <c r="E82" s="249">
        <v>33775.410000000003</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353</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364</v>
      </c>
      <c r="E84" s="249">
        <v>977.68</v>
      </c>
      <c r="F84" s="95">
        <f t="shared" si="1"/>
        <v>268.5934065934066</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182059</v>
      </c>
      <c r="E86" s="249">
        <v>68631.73</v>
      </c>
      <c r="F86" s="95">
        <f t="shared" si="1"/>
        <v>37.697521133259002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100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0</v>
      </c>
      <c r="E159" s="249">
        <v>100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1452673</v>
      </c>
      <c r="E170" s="106">
        <f t="shared" si="29"/>
        <v>1539383.71</v>
      </c>
      <c r="F170" s="95">
        <f t="shared" si="1"/>
        <v>105.96904533917819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1452673</v>
      </c>
      <c r="E173" s="249">
        <v>1539383.71</v>
      </c>
      <c r="F173" s="95">
        <f t="shared" si="1"/>
        <v>105.96904533917819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5473635</v>
      </c>
      <c r="E175" s="106">
        <f t="shared" si="30"/>
        <v>4919833.2</v>
      </c>
      <c r="F175" s="95">
        <f t="shared" si="1"/>
        <v>89.882376154054853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1604969</v>
      </c>
      <c r="E176" s="106">
        <f t="shared" si="31"/>
        <v>1695061.9200000002</v>
      </c>
      <c r="F176" s="95">
        <f t="shared" si="1"/>
        <v>105.61337446393047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1604969</v>
      </c>
      <c r="E177" s="106">
        <f t="shared" si="32"/>
        <v>1695061.9200000002</v>
      </c>
      <c r="F177" s="95">
        <f t="shared" si="1"/>
        <v>105.61337446393047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1446805</v>
      </c>
      <c r="E178" s="249">
        <v>1571150.55</v>
      </c>
      <c r="F178" s="95">
        <f t="shared" si="1"/>
        <v>108.59449269251904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52281</v>
      </c>
      <c r="E179" s="249">
        <v>66179.350000000006</v>
      </c>
      <c r="F179" s="95">
        <f t="shared" si="1"/>
        <v>126.58394062852662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1281.75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1281.75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2000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105883</v>
      </c>
      <c r="E188" s="249">
        <v>54450.27</v>
      </c>
      <c r="F188" s="95">
        <f t="shared" si="1"/>
        <v>51.424940736473282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3868666</v>
      </c>
      <c r="E237" s="106">
        <f t="shared" si="41"/>
        <v>3224771.2800000003</v>
      </c>
      <c r="F237" s="95">
        <f t="shared" si="1"/>
        <v>83.356156359840838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2429902</v>
      </c>
      <c r="E238" s="106">
        <f t="shared" si="42"/>
        <v>2125050.6500000004</v>
      </c>
      <c r="F238" s="95">
        <f t="shared" si="1"/>
        <v>87.454170991258096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2429902</v>
      </c>
      <c r="E239" s="106">
        <f t="shared" si="43"/>
        <v>2125050.6500000004</v>
      </c>
      <c r="F239" s="95">
        <f t="shared" si="1"/>
        <v>87.454170991258096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633744</v>
      </c>
      <c r="E240" s="249">
        <v>532093.79</v>
      </c>
      <c r="F240" s="95">
        <f t="shared" si="1"/>
        <v>83.960367277638923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1796158</v>
      </c>
      <c r="E241" s="249">
        <v>1592956.86</v>
      </c>
      <c r="F241" s="95">
        <f t="shared" si="1"/>
        <v>88.686900595604627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1438764</v>
      </c>
      <c r="E245" s="106">
        <f t="shared" si="45"/>
        <v>1099620.6300000001</v>
      </c>
      <c r="F245" s="95">
        <f t="shared" si="1"/>
        <v>76.428144574092769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2255641</v>
      </c>
      <c r="E246" s="106">
        <f t="shared" si="46"/>
        <v>2057029.07</v>
      </c>
      <c r="F246" s="95">
        <f t="shared" si="1"/>
        <v>91.194878528985782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2255641</v>
      </c>
      <c r="E247" s="249">
        <v>2057029.07</v>
      </c>
      <c r="F247" s="95">
        <f t="shared" si="1"/>
        <v>91.194878528985782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816877</v>
      </c>
      <c r="E250" s="106">
        <f t="shared" si="47"/>
        <v>957408.44</v>
      </c>
      <c r="F250" s="95">
        <f t="shared" si="1"/>
        <v>117.20350064942457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816877</v>
      </c>
      <c r="E252" s="249">
        <v>957408.44</v>
      </c>
      <c r="F252" s="95">
        <f t="shared" si="1"/>
        <v>117.20350064942457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100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272594</v>
      </c>
      <c r="E259" s="106">
        <f t="shared" si="49"/>
        <v>119097.06</v>
      </c>
      <c r="F259" s="95">
        <f t="shared" si="1"/>
        <v>43.690271979574021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272594</v>
      </c>
      <c r="E260" s="250">
        <v>119097.06</v>
      </c>
      <c r="F260" s="99">
        <f t="shared" si="1"/>
        <v>43.690271979574021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v>100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113046.16</v>
      </c>
      <c r="E268" s="249">
        <v>62923.21</v>
      </c>
      <c r="F268" s="95">
        <f t="shared" si="50"/>
        <v>55.661519152884097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3683.52</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69013.440000000002</v>
      </c>
      <c r="E271" s="249">
        <v>2025</v>
      </c>
      <c r="F271" s="95">
        <f t="shared" si="50"/>
        <v>2.9342110754079203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1604969</v>
      </c>
      <c r="E288" s="249">
        <v>1695061.92</v>
      </c>
      <c r="F288" s="95">
        <f t="shared" si="50"/>
        <v>105.61337446393044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105883</v>
      </c>
      <c r="E298" s="249">
        <v>54450.27</v>
      </c>
      <c r="F298" s="95">
        <f t="shared" si="50"/>
        <v>51.424940736473282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B130" sqref="B13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2532</v>
      </c>
      <c r="B3" s="283" t="s">
        <v>40</v>
      </c>
      <c r="C3" s="284" t="s">
        <v>41</v>
      </c>
      <c r="D3" s="283" t="s">
        <v>49</v>
      </c>
      <c r="E3" s="283" t="s">
        <v>50</v>
      </c>
      <c r="F3" s="285"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52</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20251533</v>
      </c>
      <c r="E114" s="83">
        <f t="shared" si="22"/>
        <v>21485509.23</v>
      </c>
      <c r="F114" s="65">
        <f t="shared" si="1"/>
        <v>106.09324849629903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20251533</v>
      </c>
      <c r="E118" s="83">
        <f t="shared" si="24"/>
        <v>21485509.23</v>
      </c>
      <c r="F118" s="65">
        <f t="shared" si="1"/>
        <v>106.09324849629903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20251533</v>
      </c>
      <c r="E120" s="251">
        <v>21485509.23</v>
      </c>
      <c r="F120" s="65">
        <f t="shared" si="1"/>
        <v>106.09324849629903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20251533</v>
      </c>
      <c r="E141" s="108">
        <f t="shared" si="28"/>
        <v>21485509.23</v>
      </c>
      <c r="F141" s="84">
        <f t="shared" si="1"/>
        <v>106.09324849629903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49" sqref="E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1942</v>
      </c>
      <c r="B3" s="283" t="s">
        <v>40</v>
      </c>
      <c r="C3" s="284" t="s">
        <v>41</v>
      </c>
      <c r="D3" s="283" t="s">
        <v>2785</v>
      </c>
      <c r="E3" s="285"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52</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4"/>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36" sqref="D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1942</v>
      </c>
      <c r="B3" s="283" t="s">
        <v>40</v>
      </c>
      <c r="C3" s="284" t="s">
        <v>41</v>
      </c>
      <c r="D3" s="285" t="s">
        <v>2856</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52</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6">
        <v>1604968.8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25856581.460000001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7"/>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25712045.010000002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7">
        <v>22963149.859999999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7">
        <v>2703887.6</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7">
        <v>13687.25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7"/>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7">
        <v>2000</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7"/>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7">
        <v>29320.3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7">
        <v>144536.45000000001</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7"/>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7"/>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7"/>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25766488.34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25621951.890000001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7">
        <v>22838804.149999999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7">
        <v>2689988.85</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7">
        <v>12405.5</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7"/>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7"/>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7"/>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7">
        <v>80753.39</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7">
        <v>144536.45000000001</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7"/>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7"/>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7"/>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1695061.9200000018</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7"/>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7"/>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7"/>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7"/>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7"/>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7"/>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1695061.92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7">
        <v>1695061.92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2" t="s">
        <v>2855</v>
      </c>
      <c r="B1" s="367"/>
      <c r="C1" s="367"/>
      <c r="D1" s="367"/>
      <c r="E1" s="73" t="s">
        <v>2997</v>
      </c>
      <c r="F1" s="73"/>
      <c r="G1" s="73"/>
      <c r="H1" s="73"/>
      <c r="I1" s="73"/>
      <c r="J1" s="73"/>
      <c r="K1" s="73"/>
      <c r="L1" s="73"/>
      <c r="M1" s="73"/>
      <c r="N1" s="73"/>
      <c r="O1" s="73"/>
      <c r="P1" s="73"/>
    </row>
    <row r="2" spans="1:16" ht="37.5" customHeight="1" x14ac:dyDescent="0.2">
      <c r="A2" s="372" t="s">
        <v>2998</v>
      </c>
      <c r="B2" s="367"/>
      <c r="C2" s="367"/>
      <c r="D2" s="367"/>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22752</v>
      </c>
      <c r="P3" s="73"/>
    </row>
    <row r="4" spans="1:16" ht="19.5" customHeight="1" x14ac:dyDescent="0.2">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3020</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3227</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3297</v>
      </c>
      <c r="B1" s="378"/>
      <c r="C1" s="378"/>
    </row>
    <row r="2" spans="1:17" ht="33" customHeight="1" x14ac:dyDescent="0.2">
      <c r="A2" s="379" t="s">
        <v>3298</v>
      </c>
      <c r="B2" s="380"/>
      <c r="C2" s="377"/>
      <c r="D2" s="4"/>
      <c r="E2" s="4"/>
      <c r="F2" s="4"/>
      <c r="G2" s="4"/>
      <c r="H2" s="4"/>
      <c r="I2" s="4"/>
      <c r="J2" s="4"/>
      <c r="K2" s="4"/>
      <c r="L2" s="4"/>
      <c r="M2" s="4"/>
      <c r="N2" s="4"/>
      <c r="O2" s="4"/>
      <c r="P2" s="4"/>
      <c r="Q2" s="4"/>
    </row>
    <row r="3" spans="1:17" ht="18.75" customHeight="1" x14ac:dyDescent="0.2">
      <c r="A3" s="42" t="s">
        <v>3299</v>
      </c>
      <c r="B3" s="381"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70" t="s">
        <v>3384</v>
      </c>
      <c r="B48" s="385" t="s">
        <v>3385</v>
      </c>
      <c r="C48" s="384"/>
      <c r="D48" s="4"/>
      <c r="E48" s="4"/>
      <c r="F48" s="4"/>
      <c r="G48" s="4"/>
      <c r="H48" s="4"/>
      <c r="I48" s="4"/>
      <c r="J48" s="4"/>
      <c r="K48" s="4"/>
      <c r="L48" s="4"/>
      <c r="M48" s="4"/>
      <c r="N48" s="4"/>
      <c r="O48" s="4"/>
      <c r="P48" s="4"/>
      <c r="Q48" s="4"/>
    </row>
    <row r="49" spans="1:17" ht="34.5" customHeight="1" x14ac:dyDescent="0.2">
      <c r="A49" s="270" t="s">
        <v>3386</v>
      </c>
      <c r="B49" s="383" t="s">
        <v>3387</v>
      </c>
      <c r="C49" s="384"/>
      <c r="D49" s="4"/>
      <c r="E49" s="4"/>
      <c r="F49" s="4"/>
      <c r="G49" s="4"/>
      <c r="H49" s="4"/>
      <c r="I49" s="4"/>
      <c r="J49" s="4"/>
      <c r="K49" s="4"/>
      <c r="L49" s="4"/>
      <c r="M49" s="4"/>
      <c r="N49" s="4"/>
      <c r="O49" s="4"/>
      <c r="P49" s="4"/>
      <c r="Q49" s="4"/>
    </row>
    <row r="50" spans="1:17" ht="34.5" customHeight="1" x14ac:dyDescent="0.2">
      <c r="A50" s="270" t="s">
        <v>3388</v>
      </c>
      <c r="B50" s="383" t="s">
        <v>3389</v>
      </c>
      <c r="C50" s="384"/>
      <c r="D50" s="4"/>
      <c r="E50" s="4"/>
      <c r="F50" s="4"/>
      <c r="G50" s="4"/>
      <c r="H50" s="4"/>
      <c r="I50" s="4"/>
      <c r="J50" s="4"/>
      <c r="K50" s="4"/>
      <c r="L50" s="4"/>
      <c r="M50" s="4"/>
      <c r="N50" s="4"/>
      <c r="O50" s="4"/>
      <c r="P50" s="4"/>
      <c r="Q50" s="4"/>
    </row>
    <row r="51" spans="1:17" ht="31.5" customHeight="1" x14ac:dyDescent="0.2">
      <c r="A51" s="312" t="s">
        <v>3390</v>
      </c>
      <c r="B51" s="382" t="s">
        <v>3391</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administracija</cp:lastModifiedBy>
  <cp:lastPrinted>2023-01-30T14:27:00Z</cp:lastPrinted>
  <dcterms:created xsi:type="dcterms:W3CDTF">2022-04-01T05:14:30Z</dcterms:created>
  <dcterms:modified xsi:type="dcterms:W3CDTF">2023-01-31T08:17:08Z</dcterms:modified>
</cp:coreProperties>
</file>