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ja\Dropbox\"/>
    </mc:Choice>
  </mc:AlternateContent>
  <bookViews>
    <workbookView xWindow="0" yWindow="0" windowWidth="25095" windowHeight="11355"/>
  </bookViews>
  <sheets>
    <sheet name="TRAVANJ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1" l="1"/>
  <c r="B139" i="1"/>
  <c r="E117" i="1"/>
  <c r="E110" i="1"/>
  <c r="E98" i="1"/>
  <c r="E91" i="1"/>
  <c r="E68" i="1"/>
  <c r="E61" i="1"/>
  <c r="E51" i="1"/>
  <c r="E48" i="1"/>
  <c r="E41" i="1"/>
  <c r="E34" i="1"/>
  <c r="E17" i="1"/>
  <c r="E37" i="1"/>
  <c r="E32" i="1"/>
  <c r="E27" i="1"/>
  <c r="A131" i="1"/>
  <c r="A128" i="1"/>
  <c r="A134" i="1" l="1"/>
  <c r="E116" i="1" l="1"/>
  <c r="E114" i="1"/>
  <c r="E93" i="1"/>
  <c r="E53" i="1"/>
  <c r="E36" i="1" l="1"/>
  <c r="E99" i="1"/>
  <c r="E42" i="1" l="1"/>
</calcChain>
</file>

<file path=xl/sharedStrings.xml><?xml version="1.0" encoding="utf-8"?>
<sst xmlns="http://schemas.openxmlformats.org/spreadsheetml/2006/main" count="464" uniqueCount="204">
  <si>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</si>
  <si>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</si>
  <si>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01.04.2024 Do 30.04.2024</t>
  </si>
  <si>
    <t>Naziv Primatelja</t>
  </si>
  <si>
    <t>OIB</t>
  </si>
  <si>
    <t>Sjedište / Prebivalište Primatelja</t>
  </si>
  <si>
    <t>Iznos</t>
  </si>
  <si>
    <t>KONTO</t>
  </si>
  <si>
    <t>Vrsta Rashoda / Izdataka</t>
  </si>
  <si>
    <t>POSLOVNI EDUKATOR</t>
  </si>
  <si>
    <t>45065170578</t>
  </si>
  <si>
    <t>Kaštel Kambelovac</t>
  </si>
  <si>
    <t>Stručno usavršavanje zaposlenika</t>
  </si>
  <si>
    <t>Zagreb</t>
  </si>
  <si>
    <t>Službeno putovanje</t>
  </si>
  <si>
    <t>Hotel Phoenix</t>
  </si>
  <si>
    <t>Sun Spot</t>
  </si>
  <si>
    <t>Dugi Rat</t>
  </si>
  <si>
    <t>Split</t>
  </si>
  <si>
    <t>Maltar d.o.o.</t>
  </si>
  <si>
    <t>Flarent d.o.o</t>
  </si>
  <si>
    <t>Varaždin</t>
  </si>
  <si>
    <t>Obiteljski hotel d.o.o.</t>
  </si>
  <si>
    <t>Hotel city Maribor</t>
  </si>
  <si>
    <t>UKUPNO</t>
  </si>
  <si>
    <t>Literatura</t>
  </si>
  <si>
    <t>Uredski materijal I ostali materijal</t>
  </si>
  <si>
    <t>HEP ELEKTRA D.O.O.</t>
  </si>
  <si>
    <t>Električna energija</t>
  </si>
  <si>
    <t>LINKS D.O.O.</t>
  </si>
  <si>
    <t>Sitni inventar</t>
  </si>
  <si>
    <t>Be fit vl. Jelana Grbleja</t>
  </si>
  <si>
    <t>HT D.D.</t>
  </si>
  <si>
    <t>Usluga telefona I interneta</t>
  </si>
  <si>
    <t>Odanost d.o.o.</t>
  </si>
  <si>
    <t>Ostale usluge prijevoza</t>
  </si>
  <si>
    <t>Fina</t>
  </si>
  <si>
    <t>A1</t>
  </si>
  <si>
    <t>Servis klavijatura Lukić</t>
  </si>
  <si>
    <t>Zajec d.o.o.</t>
  </si>
  <si>
    <t>Usluga tekućeg održavanja</t>
  </si>
  <si>
    <t>HOTEL VENEZIJA vl. Miljenka Đuzel</t>
  </si>
  <si>
    <t>85350391741</t>
  </si>
  <si>
    <t>STAR BOARD D.O.O.</t>
  </si>
  <si>
    <t>29851677029</t>
  </si>
  <si>
    <t>A442 Obrt za usluge</t>
  </si>
  <si>
    <t>-</t>
  </si>
  <si>
    <t>HRT</t>
  </si>
  <si>
    <t>usluge promidžbe i informiranja</t>
  </si>
  <si>
    <t>USLUGE PROMIDŽBE I INFORMIRANJA</t>
  </si>
  <si>
    <t>Trogir Holding</t>
  </si>
  <si>
    <t>Grad Split</t>
  </si>
  <si>
    <t>Komunalne usluge</t>
  </si>
  <si>
    <t>Cian</t>
  </si>
  <si>
    <t>Kaštel Sućurac</t>
  </si>
  <si>
    <t>Grad trogir</t>
  </si>
  <si>
    <t>Trogir</t>
  </si>
  <si>
    <t>09746817380</t>
  </si>
  <si>
    <t>Čistoća d.o.o.</t>
  </si>
  <si>
    <t>Vodovod I kanalizacija d.o.o.</t>
  </si>
  <si>
    <t>Zeleno i modro d.o.o.</t>
  </si>
  <si>
    <t>Opskrba vodom</t>
  </si>
  <si>
    <t xml:space="preserve"> iznošenje i odvoz smeća</t>
  </si>
  <si>
    <t>Komunalne usluga</t>
  </si>
  <si>
    <t>KOMUNALNE USLUGE</t>
  </si>
  <si>
    <t>Deratizacija</t>
  </si>
  <si>
    <t>04201603871</t>
  </si>
  <si>
    <t>Grad Vis</t>
  </si>
  <si>
    <t>Vis</t>
  </si>
  <si>
    <t>Republika Hrvatska-Ministarstvo obrane</t>
  </si>
  <si>
    <t>zakupnina prostora</t>
  </si>
  <si>
    <t>Elektrotehnička škola</t>
  </si>
  <si>
    <t>zakupnina</t>
  </si>
  <si>
    <t>Grad Trogir</t>
  </si>
  <si>
    <t>Odvjetničko društvo Matulić, Bilić I Vrsalović</t>
  </si>
  <si>
    <t>In rebus d.o.o.</t>
  </si>
  <si>
    <t>zakupnina opreme</t>
  </si>
  <si>
    <t>06192219703</t>
  </si>
  <si>
    <t>ZAKUPNINE I NAJAMNINE</t>
  </si>
  <si>
    <t>Studentski centar</t>
  </si>
  <si>
    <t>Usluge studentskog centra</t>
  </si>
  <si>
    <t>Ostale intelektualne usluge</t>
  </si>
  <si>
    <t>Sculpture computers net d.o.o.</t>
  </si>
  <si>
    <t>INTELEKTUALNE I OSOBNE USLUGE</t>
  </si>
  <si>
    <t>AP SPLIT</t>
  </si>
  <si>
    <t>Računalne usluge</t>
  </si>
  <si>
    <t>RAČUNALNE USLUGE</t>
  </si>
  <si>
    <t>Grafičke usluge</t>
  </si>
  <si>
    <t>Osnovna glazbena škola Lovro pl. Matačić</t>
  </si>
  <si>
    <t>Kotizacija</t>
  </si>
  <si>
    <t>OSTALE USLUGE</t>
  </si>
  <si>
    <t>RASHODI ZA USLUGE</t>
  </si>
  <si>
    <t>RASHODI ZA MATERIJAL</t>
  </si>
  <si>
    <t>CROATIA AIRLINES</t>
  </si>
  <si>
    <t>Naknada osobama van rad. odnosa</t>
  </si>
  <si>
    <t>EURODOM TRGOVINA D.O.O.</t>
  </si>
  <si>
    <t>ERCON &amp; CO D.O.O.</t>
  </si>
  <si>
    <t>AUTO 108 J.D.O.O.</t>
  </si>
  <si>
    <t>ESKY</t>
  </si>
  <si>
    <t>OPODO</t>
  </si>
  <si>
    <t>APARTMANI SPLIT VL. DRAGICA BILIĆ</t>
  </si>
  <si>
    <t>EASY JET</t>
  </si>
  <si>
    <t>NAKNADA TROŠKOVA OSOBAMA IZVAN RADNOG ODNOSA</t>
  </si>
  <si>
    <t>HRVATSKO DRUŠTVO GLAZBENIH TEORETIČARA</t>
  </si>
  <si>
    <t>OSNOVNA GLAZBENA ŠKOLA KRSTO ODAK</t>
  </si>
  <si>
    <t>TELEGRAM VL. ROBERT DELIVUK</t>
  </si>
  <si>
    <t>OTP BANKA D.D.</t>
  </si>
  <si>
    <t>OSTALI NESPOMENUTI RASHODI POSLOVANJA</t>
  </si>
  <si>
    <t>RASHODI BANAKA</t>
  </si>
  <si>
    <t>Reprezentacija</t>
  </si>
  <si>
    <t>Članarine</t>
  </si>
  <si>
    <t>Ostali rashodi</t>
  </si>
  <si>
    <t>službeni put</t>
  </si>
  <si>
    <t>nagrada???</t>
  </si>
  <si>
    <t>naknada osobama izvan radnog odnosa</t>
  </si>
  <si>
    <t>Kavazović Ervin</t>
  </si>
  <si>
    <t>Zelić Sabrina</t>
  </si>
  <si>
    <t>Matošić Jakša</t>
  </si>
  <si>
    <t>Klarin Dunja</t>
  </si>
  <si>
    <t>Hamprechi Grbeša Ivan</t>
  </si>
  <si>
    <t>Merćep Lovre</t>
  </si>
  <si>
    <t>Ponoćna logostika d.o.o.</t>
  </si>
  <si>
    <t> 66734484850</t>
  </si>
  <si>
    <t>A CLASSIC vl. Nina Šincek</t>
  </si>
  <si>
    <t>BON-TON D.O.O.</t>
  </si>
  <si>
    <t>Donja Bistra</t>
  </si>
  <si>
    <t>Sveta Nedjelja</t>
  </si>
  <si>
    <t>Svijet Medije d.o.o.</t>
  </si>
  <si>
    <t>Lidl Hrvatska d.o.o.</t>
  </si>
  <si>
    <t>66089976432</t>
  </si>
  <si>
    <t>08622180689</t>
  </si>
  <si>
    <t>Velika Gorica</t>
  </si>
  <si>
    <t>Vueling +</t>
  </si>
  <si>
    <t>Konzum d.o.o.</t>
  </si>
  <si>
    <t>Spar Hrvatska d.o.o.</t>
  </si>
  <si>
    <t>46108893754</t>
  </si>
  <si>
    <t>West Gate Tower</t>
  </si>
  <si>
    <t>Fliba d.o.o.</t>
  </si>
  <si>
    <t>Donji Stupnik</t>
  </si>
  <si>
    <t>T.O. Jagla</t>
  </si>
  <si>
    <t>Materijal i sirovine</t>
  </si>
  <si>
    <t>06362716309</t>
  </si>
  <si>
    <t>Osijek</t>
  </si>
  <si>
    <t>STUDIO 9 vl. Dragan Raddoš</t>
  </si>
  <si>
    <t> 61560026399</t>
  </si>
  <si>
    <t>Omiš</t>
  </si>
  <si>
    <t>Drniš</t>
  </si>
  <si>
    <t>Buzin</t>
  </si>
  <si>
    <t> 22809411811</t>
  </si>
  <si>
    <t>AP-SPLIT Split</t>
  </si>
  <si>
    <t>Studentski centar Split</t>
  </si>
  <si>
    <t>03808953530</t>
  </si>
  <si>
    <t>Zadar</t>
  </si>
  <si>
    <t>Usluge banaka</t>
  </si>
  <si>
    <t>Askin Levi Laura</t>
  </si>
  <si>
    <t>Marušić Damir</t>
  </si>
  <si>
    <t>Barović Frane</t>
  </si>
  <si>
    <t>Bilan Korana</t>
  </si>
  <si>
    <t>Čapalija Najda</t>
  </si>
  <si>
    <t>Dinoni Monica</t>
  </si>
  <si>
    <t>Drongovskij Nikolaj</t>
  </si>
  <si>
    <t>Jerkunica Anđela</t>
  </si>
  <si>
    <t>Košćina Jakov</t>
  </si>
  <si>
    <t>Krokar Petar</t>
  </si>
  <si>
    <t>Oreb Ivana</t>
  </si>
  <si>
    <t>Radalj Ankica</t>
  </si>
  <si>
    <t>Tanase Hazuki</t>
  </si>
  <si>
    <t>intelektualne i osobne usluge ( ugovor o djelu, bruto iznos s doprinosima na bruto</t>
  </si>
  <si>
    <t>Sesvete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</si>
  <si>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</si>
  <si>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</si>
  <si>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</si>
  <si>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</si>
  <si>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</si>
  <si>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</si>
  <si>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</si>
  <si>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</si>
  <si>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</si>
  <si>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</si>
  <si>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</si>
  <si>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</si>
  <si>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32412- dnevnice osobama izvan radnog odnosa</t>
  </si>
  <si>
    <t>Ukupno utrošeno sredstava</t>
  </si>
  <si>
    <t>INFORMACIJA O TROŠENJU SREDSTAVA ZA TRAVANJ 2024. GODINE</t>
  </si>
  <si>
    <t>NAKNADA TROŠKOVA ZAPOSLENIKA</t>
  </si>
  <si>
    <t>UREDSKI MATERIJAL I OSTALI MATERIJALNI RASHODI</t>
  </si>
  <si>
    <t>ELEKTRIČNA ENERGIJA</t>
  </si>
  <si>
    <t>Hrvatska pošta d.d.</t>
  </si>
  <si>
    <t>Usluga pošte</t>
  </si>
  <si>
    <t>Sukno d.o.o.</t>
  </si>
  <si>
    <t>Toral d.o.o.</t>
  </si>
  <si>
    <t>Tommy d.o.o.</t>
  </si>
  <si>
    <t>Makro d.o.o.</t>
  </si>
  <si>
    <t>00278260010</t>
  </si>
  <si>
    <t>Bobis d.o.o.</t>
  </si>
  <si>
    <t>Solin</t>
  </si>
  <si>
    <t>Građa-prodajni centar d.o.o.</t>
  </si>
  <si>
    <t>Obrt Dobri-ključar Barić</t>
  </si>
  <si>
    <t xml:space="preserve"> </t>
  </si>
  <si>
    <t xml:space="preserve">Obrt Paula </t>
  </si>
  <si>
    <t>ELZA d.o.o.</t>
  </si>
  <si>
    <t>Usluge čišćenja</t>
  </si>
  <si>
    <t>Naziv platitelja</t>
  </si>
  <si>
    <t>Glazbena škola Josipa Hatzea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</si>
</sst>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2021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1" fillId="0" borderId="0" xfId="0" applyFont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righ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4" fillId="0" borderId="1" xfId="0" applyFont="1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4" fontId="0" fillId="4" borderId="6" xfId="0" applyNumberFormat="1" applyFill="1" applyBorder="1" applyAlignment="1"/>
    <xf numFmtId="0" fontId="5" fillId="0" borderId="1" xfId="0" applyFont="1" applyBorder="1"/>
    <xf numFmtId="0" fontId="0" fillId="4" borderId="1" xfId="0" applyFill="1" applyBorder="1"/>
    <xf numFmtId="0" fontId="6" fillId="0" borderId="1" xfId="0" applyFont="1" applyBorder="1" applyAlignment="1"/>
    <xf numFmtId="4" fontId="0" fillId="0" borderId="6" xfId="0" applyNumberFormat="1" applyFill="1" applyBorder="1"/>
    <xf numFmtId="4" fontId="0" fillId="5" borderId="1" xfId="0" applyNumberFormat="1" applyFill="1" applyBorder="1"/>
    <xf numFmtId="4" fontId="0" fillId="5" borderId="5" xfId="0" applyNumberFormat="1" applyFill="1" applyBorder="1" applyAlignment="1"/>
    <xf numFmtId="0" fontId="0" fillId="5" borderId="5" xfId="0" applyFill="1" applyBorder="1" applyAlignment="1"/>
    <xf numFmtId="0" fontId="0" fillId="5" borderId="6" xfId="0" applyFill="1" applyBorder="1" applyAlignment="1"/>
    <xf numFmtId="4" fontId="0" fillId="4" borderId="1" xfId="0" applyNumberFormat="1" applyFill="1" applyBorder="1" applyAlignment="1"/>
    <xf numFmtId="2" fontId="0" fillId="0" borderId="1" xfId="0" applyNumberFormat="1" applyFill="1" applyBorder="1"/>
    <xf numFmtId="4" fontId="0" fillId="0" borderId="1" xfId="0" applyNumberFormat="1" applyFill="1" applyBorder="1" applyAlignment="1"/>
    <xf numFmtId="2" fontId="0" fillId="0" borderId="1" xfId="0" applyNumberFormat="1" applyBorder="1"/>
    <xf numFmtId="4" fontId="0" fillId="6" borderId="0" xfId="0" applyNumberFormat="1" applyFill="1"/>
    <xf numFmtId="0" fontId="0" fillId="6" borderId="0" xfId="0" applyFill="1"/>
    <xf numFmtId="0" fontId="7" fillId="0" borderId="0" xfId="0" applyFont="1"/>
    <xf numFmtId="49" fontId="8" fillId="0" borderId="0" xfId="0" applyNumberFormat="1" applyFont="1" applyAlignment="1">
      <alignment horizontal="right"/>
    </xf>
    <xf numFmtId="0" fontId="9" fillId="0" borderId="0" xfId="0" applyFont="1"/>
    <xf numFmtId="0" fontId="0" fillId="0" borderId="1" xfId="0" applyFill="1" applyBorder="1" applyAlignment="1">
      <alignment horizontal="center"/>
    </xf>
    <xf numFmtId="0" fontId="10" fillId="0" borderId="0" xfId="0" applyFont="1"/>
    <xf numFmtId="49" fontId="0" fillId="0" borderId="1" xfId="0" applyNumberFormat="1" applyBorder="1" applyAlignment="1">
      <alignment horizontal="center"/>
    </xf>
    <xf numFmtId="0" fontId="12" fillId="0" borderId="0" xfId="0" applyFont="1"/>
    <xf numFmtId="49" fontId="7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0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1" fillId="0" borderId="1" xfId="0" applyFont="1" applyBorder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4" fillId="0" borderId="0" xfId="0" applyFont="1"/>
    <xf numFmtId="0" fontId="0" fillId="6" borderId="0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9"/>
  <sheetViews>
    <sheetView tabSelected="1" workbookViewId="0">
      <selection activeCell="D120" sqref="D120"/>
    </sheetView>
  </sheetViews>
  <sheetFormatPr defaultRowHeight="15" x14ac:dyDescent="0.25"/>
  <cols>
    <col min="1" max="1" width="49.140625" customWidth="1"/>
    <col min="2" max="2" width="12.7109375" customWidth="1"/>
    <col min="3" max="3" width="17.85546875" style="26" bestFit="1" customWidth="1"/>
    <col min="4" max="4" width="27" style="26" bestFit="1" customWidth="1"/>
    <col min="5" max="5" width="11.5703125" customWidth="1"/>
    <col min="6" max="6" width="8.28515625" bestFit="1" customWidth="1"/>
    <col min="7" max="7" width="73.5703125" customWidth="1"/>
  </cols>
  <sheetData>
    <row r="2" spans="1:7" ht="122.25" customHeight="1" x14ac:dyDescent="0.25">
      <c r="A2" s="1" t="s">
        <v>0</v>
      </c>
      <c r="B2" s="2"/>
      <c r="E2" s="3"/>
    </row>
    <row r="3" spans="1:7" ht="23.25" x14ac:dyDescent="0.35">
      <c r="A3" s="4" t="s">
        <v>1</v>
      </c>
      <c r="B3" s="5"/>
      <c r="C3" s="27"/>
      <c r="D3" s="27"/>
      <c r="E3" s="7"/>
      <c r="F3" s="6"/>
      <c r="G3" s="6"/>
    </row>
    <row r="4" spans="1:7" x14ac:dyDescent="0.25">
      <c r="B4" s="2"/>
      <c r="E4" s="3"/>
    </row>
    <row r="5" spans="1:7" x14ac:dyDescent="0.25">
      <c r="A5" s="8" t="s">
        <v>2</v>
      </c>
      <c r="B5" s="2"/>
      <c r="E5" s="3"/>
    </row>
    <row r="6" spans="1:7" ht="15.75" thickBot="1" x14ac:dyDescent="0.3">
      <c r="A6" s="52"/>
      <c r="B6" s="2"/>
      <c r="C6" s="1"/>
      <c r="D6" s="1"/>
      <c r="E6" s="3"/>
    </row>
    <row r="7" spans="1:7" ht="48" thickTop="1" x14ac:dyDescent="0.25">
      <c r="A7" s="9" t="s">
        <v>3</v>
      </c>
      <c r="B7" s="10" t="s">
        <v>4</v>
      </c>
      <c r="C7" s="28" t="s">
        <v>5</v>
      </c>
      <c r="D7" s="28" t="s">
        <v>202</v>
      </c>
      <c r="E7" s="11" t="s">
        <v>6</v>
      </c>
      <c r="F7" s="9" t="s">
        <v>7</v>
      </c>
      <c r="G7" s="12" t="s">
        <v>8</v>
      </c>
    </row>
    <row r="8" spans="1:7" x14ac:dyDescent="0.25">
      <c r="A8" s="13" t="s">
        <v>9</v>
      </c>
      <c r="B8" s="14" t="s">
        <v>10</v>
      </c>
      <c r="C8" s="29" t="s">
        <v>11</v>
      </c>
      <c r="D8" s="29" t="s">
        <v>203</v>
      </c>
      <c r="E8" s="15">
        <v>220</v>
      </c>
      <c r="F8" s="13">
        <v>3213</v>
      </c>
      <c r="G8" s="13" t="s">
        <v>12</v>
      </c>
    </row>
    <row r="9" spans="1:7" x14ac:dyDescent="0.25">
      <c r="A9" s="13" t="s">
        <v>15</v>
      </c>
      <c r="B9" s="17">
        <v>21963099228</v>
      </c>
      <c r="C9" s="30" t="s">
        <v>168</v>
      </c>
      <c r="D9" s="29" t="s">
        <v>203</v>
      </c>
      <c r="E9" s="15">
        <v>60</v>
      </c>
      <c r="F9" s="13">
        <v>3211</v>
      </c>
      <c r="G9" s="13" t="s">
        <v>14</v>
      </c>
    </row>
    <row r="10" spans="1:7" x14ac:dyDescent="0.25">
      <c r="A10" s="18" t="s">
        <v>41</v>
      </c>
      <c r="B10" s="25" t="s">
        <v>46</v>
      </c>
      <c r="C10" s="25" t="s">
        <v>46</v>
      </c>
      <c r="D10" s="29" t="s">
        <v>203</v>
      </c>
      <c r="E10" s="15">
        <v>393.2</v>
      </c>
      <c r="F10" s="13">
        <v>3211</v>
      </c>
      <c r="G10" s="13" t="s">
        <v>14</v>
      </c>
    </row>
    <row r="11" spans="1:7" x14ac:dyDescent="0.25">
      <c r="A11" s="13" t="s">
        <v>16</v>
      </c>
      <c r="B11" s="51">
        <v>43533791377</v>
      </c>
      <c r="C11" s="30" t="s">
        <v>17</v>
      </c>
      <c r="D11" s="29" t="s">
        <v>203</v>
      </c>
      <c r="E11" s="16">
        <v>2528</v>
      </c>
      <c r="F11" s="13">
        <v>3211</v>
      </c>
      <c r="G11" s="13" t="s">
        <v>14</v>
      </c>
    </row>
    <row r="12" spans="1:7" x14ac:dyDescent="0.25">
      <c r="A12" s="13" t="s">
        <v>20</v>
      </c>
      <c r="B12" s="19" t="s">
        <v>42</v>
      </c>
      <c r="C12" s="30" t="s">
        <v>18</v>
      </c>
      <c r="D12" s="29" t="s">
        <v>203</v>
      </c>
      <c r="E12" s="16">
        <v>3200</v>
      </c>
      <c r="F12" s="13">
        <v>3211</v>
      </c>
      <c r="G12" s="13" t="s">
        <v>14</v>
      </c>
    </row>
    <row r="13" spans="1:7" x14ac:dyDescent="0.25">
      <c r="A13" s="13" t="s">
        <v>19</v>
      </c>
      <c r="B13" s="50" t="s">
        <v>122</v>
      </c>
      <c r="C13" s="30" t="s">
        <v>21</v>
      </c>
      <c r="D13" s="29" t="s">
        <v>203</v>
      </c>
      <c r="E13" s="15">
        <v>367.26</v>
      </c>
      <c r="F13" s="13">
        <v>3211</v>
      </c>
      <c r="G13" s="13" t="s">
        <v>14</v>
      </c>
    </row>
    <row r="14" spans="1:7" x14ac:dyDescent="0.25">
      <c r="A14" s="13" t="s">
        <v>22</v>
      </c>
      <c r="B14" s="23">
        <v>65712179914</v>
      </c>
      <c r="C14" s="31" t="s">
        <v>13</v>
      </c>
      <c r="D14" s="29" t="s">
        <v>203</v>
      </c>
      <c r="E14" s="15">
        <v>456.72</v>
      </c>
      <c r="F14" s="13">
        <v>3211</v>
      </c>
      <c r="G14" s="13" t="s">
        <v>14</v>
      </c>
    </row>
    <row r="15" spans="1:7" x14ac:dyDescent="0.25">
      <c r="A15" s="13" t="s">
        <v>23</v>
      </c>
      <c r="B15" s="25" t="s">
        <v>46</v>
      </c>
      <c r="C15" s="25" t="s">
        <v>46</v>
      </c>
      <c r="D15" s="29" t="s">
        <v>203</v>
      </c>
      <c r="E15" s="15">
        <v>1046.3399999999999</v>
      </c>
      <c r="F15" s="13">
        <v>3211</v>
      </c>
      <c r="G15" s="13" t="s">
        <v>14</v>
      </c>
    </row>
    <row r="16" spans="1:7" x14ac:dyDescent="0.25">
      <c r="A16" s="13" t="s">
        <v>121</v>
      </c>
      <c r="B16" s="50">
        <v>21587656069</v>
      </c>
      <c r="C16" s="30" t="s">
        <v>18</v>
      </c>
      <c r="D16" s="29" t="s">
        <v>203</v>
      </c>
      <c r="E16" s="15">
        <v>61</v>
      </c>
      <c r="F16" s="13">
        <v>3211</v>
      </c>
      <c r="G16" s="13" t="s">
        <v>14</v>
      </c>
    </row>
    <row r="17" spans="1:10" x14ac:dyDescent="0.25">
      <c r="A17" s="91" t="s">
        <v>184</v>
      </c>
      <c r="B17" s="91"/>
      <c r="C17" s="91"/>
      <c r="D17" s="64"/>
      <c r="E17" s="33">
        <f>SUM(E8:E16)</f>
        <v>8332.52</v>
      </c>
      <c r="F17" s="91"/>
      <c r="G17" s="91"/>
    </row>
    <row r="18" spans="1:10" x14ac:dyDescent="0.25">
      <c r="A18" s="17" t="s">
        <v>123</v>
      </c>
      <c r="B18" s="25" t="s">
        <v>46</v>
      </c>
      <c r="C18" s="53" t="s">
        <v>46</v>
      </c>
      <c r="D18" s="29" t="s">
        <v>203</v>
      </c>
      <c r="E18" s="15">
        <v>57.13</v>
      </c>
      <c r="F18" s="17">
        <v>3221</v>
      </c>
      <c r="G18" s="17" t="s">
        <v>25</v>
      </c>
    </row>
    <row r="19" spans="1:10" x14ac:dyDescent="0.25">
      <c r="A19" s="17" t="s">
        <v>124</v>
      </c>
      <c r="B19" s="50">
        <v>52931027628</v>
      </c>
      <c r="C19" s="18" t="s">
        <v>13</v>
      </c>
      <c r="D19" s="29" t="s">
        <v>203</v>
      </c>
      <c r="E19" s="15">
        <v>1802.36</v>
      </c>
      <c r="F19" s="17">
        <v>3221</v>
      </c>
      <c r="G19" s="17" t="s">
        <v>26</v>
      </c>
    </row>
    <row r="20" spans="1:10" x14ac:dyDescent="0.25">
      <c r="A20" s="17" t="s">
        <v>43</v>
      </c>
      <c r="B20" s="20" t="s">
        <v>44</v>
      </c>
      <c r="C20" s="18" t="s">
        <v>18</v>
      </c>
      <c r="D20" s="29" t="s">
        <v>203</v>
      </c>
      <c r="E20" s="15">
        <v>171.3</v>
      </c>
      <c r="F20" s="17">
        <v>3222</v>
      </c>
      <c r="G20" s="17" t="s">
        <v>140</v>
      </c>
    </row>
    <row r="21" spans="1:10" x14ac:dyDescent="0.25">
      <c r="A21" s="17" t="s">
        <v>128</v>
      </c>
      <c r="B21" s="20" t="s">
        <v>129</v>
      </c>
      <c r="C21" s="18" t="s">
        <v>131</v>
      </c>
      <c r="D21" s="29" t="s">
        <v>203</v>
      </c>
      <c r="E21" s="15">
        <v>21.14</v>
      </c>
      <c r="F21" s="17">
        <v>3222</v>
      </c>
      <c r="G21" s="17" t="s">
        <v>140</v>
      </c>
    </row>
    <row r="22" spans="1:10" x14ac:dyDescent="0.25">
      <c r="A22" s="17" t="s">
        <v>133</v>
      </c>
      <c r="B22" s="103">
        <v>29955634590</v>
      </c>
      <c r="C22" s="18" t="s">
        <v>13</v>
      </c>
      <c r="D22" s="29" t="s">
        <v>203</v>
      </c>
      <c r="E22" s="15">
        <v>107.43</v>
      </c>
      <c r="F22" s="17">
        <v>3222</v>
      </c>
      <c r="G22" s="17" t="s">
        <v>140</v>
      </c>
    </row>
    <row r="23" spans="1:10" x14ac:dyDescent="0.25">
      <c r="A23" s="17" t="s">
        <v>134</v>
      </c>
      <c r="B23" s="20" t="s">
        <v>135</v>
      </c>
      <c r="C23" s="18" t="s">
        <v>13</v>
      </c>
      <c r="D23" s="29" t="s">
        <v>203</v>
      </c>
      <c r="E23" s="15">
        <v>12.98</v>
      </c>
      <c r="F23" s="17">
        <v>3222</v>
      </c>
      <c r="G23" s="17" t="s">
        <v>140</v>
      </c>
    </row>
    <row r="24" spans="1:10" x14ac:dyDescent="0.25">
      <c r="A24" s="17" t="s">
        <v>139</v>
      </c>
      <c r="B24" s="55" t="s">
        <v>46</v>
      </c>
      <c r="C24" s="53" t="s">
        <v>46</v>
      </c>
      <c r="D24" s="29" t="s">
        <v>203</v>
      </c>
      <c r="E24" s="15">
        <v>14.8</v>
      </c>
      <c r="F24" s="17">
        <v>3222</v>
      </c>
      <c r="G24" s="17" t="s">
        <v>140</v>
      </c>
    </row>
    <row r="25" spans="1:10" x14ac:dyDescent="0.25">
      <c r="A25" s="17" t="s">
        <v>39</v>
      </c>
      <c r="B25" s="100">
        <v>60368289273</v>
      </c>
      <c r="C25" s="30" t="s">
        <v>125</v>
      </c>
      <c r="D25" s="29" t="s">
        <v>203</v>
      </c>
      <c r="E25" s="16">
        <v>86.25</v>
      </c>
      <c r="F25" s="13">
        <v>3222</v>
      </c>
      <c r="G25" s="17" t="s">
        <v>140</v>
      </c>
    </row>
    <row r="26" spans="1:10" x14ac:dyDescent="0.25">
      <c r="A26" s="17" t="s">
        <v>189</v>
      </c>
      <c r="B26" s="100">
        <v>35521360781</v>
      </c>
      <c r="C26" s="30" t="s">
        <v>18</v>
      </c>
      <c r="D26" s="29" t="s">
        <v>203</v>
      </c>
      <c r="E26" s="16">
        <v>50.2</v>
      </c>
      <c r="F26" s="13">
        <v>3222</v>
      </c>
      <c r="G26" s="17" t="s">
        <v>140</v>
      </c>
    </row>
    <row r="27" spans="1:10" x14ac:dyDescent="0.25">
      <c r="A27" s="17" t="s">
        <v>191</v>
      </c>
      <c r="B27" s="101" t="s">
        <v>193</v>
      </c>
      <c r="C27" s="30" t="s">
        <v>18</v>
      </c>
      <c r="D27" s="29" t="s">
        <v>203</v>
      </c>
      <c r="E27" s="16">
        <f>2.64+25.39+20.16+78.04+16.64</f>
        <v>142.87</v>
      </c>
      <c r="F27" s="13">
        <v>3222</v>
      </c>
      <c r="G27" s="17" t="s">
        <v>140</v>
      </c>
    </row>
    <row r="28" spans="1:10" x14ac:dyDescent="0.25">
      <c r="A28" s="17" t="s">
        <v>190</v>
      </c>
      <c r="B28" s="100">
        <v>27266677858</v>
      </c>
      <c r="C28" s="30" t="s">
        <v>18</v>
      </c>
      <c r="D28" s="29" t="s">
        <v>203</v>
      </c>
      <c r="E28" s="16">
        <v>11.28</v>
      </c>
      <c r="F28" s="13">
        <v>3222</v>
      </c>
      <c r="G28" s="17" t="s">
        <v>140</v>
      </c>
    </row>
    <row r="29" spans="1:10" x14ac:dyDescent="0.25">
      <c r="A29" s="17" t="s">
        <v>194</v>
      </c>
      <c r="B29" s="100">
        <v>88148846119</v>
      </c>
      <c r="C29" s="30" t="s">
        <v>195</v>
      </c>
      <c r="D29" s="29" t="s">
        <v>203</v>
      </c>
      <c r="E29" s="16">
        <v>55.07</v>
      </c>
      <c r="F29" s="13">
        <v>3222</v>
      </c>
      <c r="G29" s="17" t="s">
        <v>140</v>
      </c>
      <c r="J29" t="s">
        <v>198</v>
      </c>
    </row>
    <row r="30" spans="1:10" x14ac:dyDescent="0.25">
      <c r="A30" s="17" t="s">
        <v>196</v>
      </c>
      <c r="B30" s="100">
        <v>70571833346</v>
      </c>
      <c r="C30" s="30" t="s">
        <v>195</v>
      </c>
      <c r="D30" s="29" t="s">
        <v>203</v>
      </c>
      <c r="E30" s="16">
        <v>8.34</v>
      </c>
      <c r="F30" s="13">
        <v>3222</v>
      </c>
      <c r="G30" s="17" t="s">
        <v>140</v>
      </c>
    </row>
    <row r="31" spans="1:10" x14ac:dyDescent="0.25">
      <c r="A31" s="17" t="s">
        <v>197</v>
      </c>
      <c r="B31" s="100">
        <v>99929630012</v>
      </c>
      <c r="C31" s="30" t="s">
        <v>18</v>
      </c>
      <c r="D31" s="29" t="s">
        <v>203</v>
      </c>
      <c r="E31" s="16">
        <v>3</v>
      </c>
      <c r="F31" s="13">
        <v>3222</v>
      </c>
      <c r="G31" s="17" t="s">
        <v>140</v>
      </c>
    </row>
    <row r="32" spans="1:10" x14ac:dyDescent="0.25">
      <c r="A32" s="17" t="s">
        <v>192</v>
      </c>
      <c r="B32" s="100">
        <v>53696769296</v>
      </c>
      <c r="C32" s="30" t="s">
        <v>18</v>
      </c>
      <c r="D32" s="29" t="s">
        <v>203</v>
      </c>
      <c r="E32" s="16">
        <f>39.45+22.2</f>
        <v>61.650000000000006</v>
      </c>
      <c r="F32" s="13">
        <v>3222</v>
      </c>
      <c r="G32" s="17" t="s">
        <v>140</v>
      </c>
    </row>
    <row r="33" spans="1:7" x14ac:dyDescent="0.25">
      <c r="A33" s="17" t="s">
        <v>199</v>
      </c>
      <c r="B33" s="102" t="s">
        <v>46</v>
      </c>
      <c r="C33" s="70" t="s">
        <v>46</v>
      </c>
      <c r="D33" s="29" t="s">
        <v>203</v>
      </c>
      <c r="E33" s="16">
        <v>24</v>
      </c>
      <c r="F33" s="13">
        <v>3222</v>
      </c>
      <c r="G33" s="17" t="s">
        <v>140</v>
      </c>
    </row>
    <row r="34" spans="1:7" x14ac:dyDescent="0.25">
      <c r="A34" s="91" t="s">
        <v>185</v>
      </c>
      <c r="B34" s="91"/>
      <c r="C34" s="91"/>
      <c r="D34" s="64"/>
      <c r="E34" s="33">
        <f>SUM(E18:E33)</f>
        <v>2629.8</v>
      </c>
      <c r="F34" s="91"/>
      <c r="G34" s="91"/>
    </row>
    <row r="35" spans="1:7" ht="14.25" customHeight="1" x14ac:dyDescent="0.25">
      <c r="A35" s="17" t="s">
        <v>27</v>
      </c>
      <c r="B35" s="21">
        <v>43965974818</v>
      </c>
      <c r="C35" s="29" t="s">
        <v>13</v>
      </c>
      <c r="D35" s="29" t="s">
        <v>203</v>
      </c>
      <c r="E35" s="15">
        <v>2887.4</v>
      </c>
      <c r="F35" s="17">
        <v>3223</v>
      </c>
      <c r="G35" s="17" t="s">
        <v>28</v>
      </c>
    </row>
    <row r="36" spans="1:7" x14ac:dyDescent="0.25">
      <c r="A36" s="91" t="s">
        <v>186</v>
      </c>
      <c r="B36" s="91"/>
      <c r="C36" s="91"/>
      <c r="D36" s="64"/>
      <c r="E36" s="33">
        <f>E35</f>
        <v>2887.4</v>
      </c>
      <c r="F36" s="91"/>
      <c r="G36" s="91"/>
    </row>
    <row r="37" spans="1:7" x14ac:dyDescent="0.25">
      <c r="A37" s="17" t="s">
        <v>29</v>
      </c>
      <c r="B37" s="50">
        <v>32614011568</v>
      </c>
      <c r="C37" s="18" t="s">
        <v>126</v>
      </c>
      <c r="D37" s="29" t="s">
        <v>203</v>
      </c>
      <c r="E37" s="15">
        <f>295.98</f>
        <v>295.98</v>
      </c>
      <c r="F37" s="17">
        <v>3225</v>
      </c>
      <c r="G37" s="17" t="s">
        <v>30</v>
      </c>
    </row>
    <row r="38" spans="1:7" x14ac:dyDescent="0.25">
      <c r="A38" s="17" t="s">
        <v>31</v>
      </c>
      <c r="B38" s="25" t="s">
        <v>46</v>
      </c>
      <c r="C38" s="25" t="s">
        <v>46</v>
      </c>
      <c r="D38" s="29" t="s">
        <v>203</v>
      </c>
      <c r="E38" s="15">
        <v>245</v>
      </c>
      <c r="F38" s="17">
        <v>3225</v>
      </c>
      <c r="G38" s="17" t="s">
        <v>30</v>
      </c>
    </row>
    <row r="39" spans="1:7" x14ac:dyDescent="0.25">
      <c r="A39" s="17" t="s">
        <v>127</v>
      </c>
      <c r="B39" s="20" t="s">
        <v>130</v>
      </c>
      <c r="C39" s="21" t="s">
        <v>13</v>
      </c>
      <c r="D39" s="29" t="s">
        <v>203</v>
      </c>
      <c r="E39" s="15">
        <v>252.78</v>
      </c>
      <c r="F39" s="17">
        <v>3225</v>
      </c>
      <c r="G39" s="17" t="s">
        <v>30</v>
      </c>
    </row>
    <row r="40" spans="1:7" x14ac:dyDescent="0.25">
      <c r="A40" s="17" t="s">
        <v>137</v>
      </c>
      <c r="B40" s="54">
        <v>30777726033</v>
      </c>
      <c r="C40" s="30" t="s">
        <v>138</v>
      </c>
      <c r="D40" s="29" t="s">
        <v>203</v>
      </c>
      <c r="E40" s="15">
        <v>92.92</v>
      </c>
      <c r="F40" s="17">
        <v>3225</v>
      </c>
      <c r="G40" s="17" t="s">
        <v>30</v>
      </c>
    </row>
    <row r="41" spans="1:7" x14ac:dyDescent="0.25">
      <c r="A41" s="91" t="s">
        <v>24</v>
      </c>
      <c r="B41" s="91"/>
      <c r="C41" s="91"/>
      <c r="D41" s="64"/>
      <c r="E41" s="33">
        <f>SUM(E37:E40)</f>
        <v>886.68</v>
      </c>
      <c r="F41" s="91"/>
      <c r="G41" s="91"/>
    </row>
    <row r="42" spans="1:7" x14ac:dyDescent="0.25">
      <c r="A42" s="92" t="s">
        <v>92</v>
      </c>
      <c r="B42" s="93"/>
      <c r="C42" s="93"/>
      <c r="D42" s="67"/>
      <c r="E42" s="41">
        <f>E41+E36+E34+E17</f>
        <v>14736.400000000001</v>
      </c>
      <c r="F42" s="42"/>
      <c r="G42" s="43"/>
    </row>
    <row r="43" spans="1:7" x14ac:dyDescent="0.25">
      <c r="A43" s="17" t="s">
        <v>32</v>
      </c>
      <c r="B43" s="22">
        <v>81793146560</v>
      </c>
      <c r="C43" s="29" t="s">
        <v>13</v>
      </c>
      <c r="D43" s="29" t="s">
        <v>203</v>
      </c>
      <c r="E43" s="15">
        <v>19.8</v>
      </c>
      <c r="F43" s="17">
        <v>3231</v>
      </c>
      <c r="G43" s="17" t="s">
        <v>33</v>
      </c>
    </row>
    <row r="44" spans="1:7" x14ac:dyDescent="0.25">
      <c r="A44" s="17" t="s">
        <v>34</v>
      </c>
      <c r="B44" s="21">
        <v>69990662180</v>
      </c>
      <c r="C44" s="29" t="s">
        <v>18</v>
      </c>
      <c r="D44" s="29" t="s">
        <v>203</v>
      </c>
      <c r="E44" s="16">
        <v>300</v>
      </c>
      <c r="F44" s="17">
        <v>3231</v>
      </c>
      <c r="G44" s="17" t="s">
        <v>35</v>
      </c>
    </row>
    <row r="45" spans="1:7" x14ac:dyDescent="0.25">
      <c r="A45" s="17" t="s">
        <v>36</v>
      </c>
      <c r="B45" s="21">
        <v>85821130368</v>
      </c>
      <c r="C45" s="29" t="s">
        <v>13</v>
      </c>
      <c r="D45" s="29" t="s">
        <v>203</v>
      </c>
      <c r="E45" s="16">
        <v>22.17</v>
      </c>
      <c r="F45" s="17">
        <v>3231</v>
      </c>
      <c r="G45" s="17" t="s">
        <v>33</v>
      </c>
    </row>
    <row r="46" spans="1:7" x14ac:dyDescent="0.25">
      <c r="A46" s="17" t="s">
        <v>37</v>
      </c>
      <c r="B46" s="21">
        <v>29524210204</v>
      </c>
      <c r="C46" s="29" t="s">
        <v>13</v>
      </c>
      <c r="D46" s="29" t="s">
        <v>203</v>
      </c>
      <c r="E46" s="16">
        <v>331.08</v>
      </c>
      <c r="F46" s="17">
        <v>3231</v>
      </c>
      <c r="G46" s="17" t="s">
        <v>33</v>
      </c>
    </row>
    <row r="47" spans="1:7" x14ac:dyDescent="0.25">
      <c r="A47" s="17" t="s">
        <v>187</v>
      </c>
      <c r="B47" s="21">
        <v>87311810356</v>
      </c>
      <c r="C47" s="29" t="s">
        <v>131</v>
      </c>
      <c r="D47" s="29" t="s">
        <v>203</v>
      </c>
      <c r="E47" s="16">
        <v>44.22</v>
      </c>
      <c r="F47" s="17">
        <v>3231</v>
      </c>
      <c r="G47" s="17" t="s">
        <v>188</v>
      </c>
    </row>
    <row r="48" spans="1:7" x14ac:dyDescent="0.25">
      <c r="A48" s="91" t="s">
        <v>24</v>
      </c>
      <c r="B48" s="91"/>
      <c r="C48" s="91"/>
      <c r="D48" s="64"/>
      <c r="E48" s="33">
        <f>SUM(E43:E47)</f>
        <v>717.27</v>
      </c>
      <c r="F48" s="91"/>
      <c r="G48" s="91"/>
    </row>
    <row r="49" spans="1:7" x14ac:dyDescent="0.25">
      <c r="A49" s="17" t="s">
        <v>38</v>
      </c>
      <c r="B49" s="25" t="s">
        <v>46</v>
      </c>
      <c r="C49" s="25" t="s">
        <v>46</v>
      </c>
      <c r="D49" s="29" t="s">
        <v>203</v>
      </c>
      <c r="E49" s="16">
        <v>4230</v>
      </c>
      <c r="F49" s="17">
        <v>3232</v>
      </c>
      <c r="G49" s="17" t="s">
        <v>40</v>
      </c>
    </row>
    <row r="50" spans="1:7" x14ac:dyDescent="0.25">
      <c r="A50" s="13" t="s">
        <v>45</v>
      </c>
      <c r="B50" s="21">
        <v>99675681516</v>
      </c>
      <c r="C50" s="29" t="s">
        <v>18</v>
      </c>
      <c r="D50" s="29" t="s">
        <v>203</v>
      </c>
      <c r="E50" s="16">
        <v>150</v>
      </c>
      <c r="F50" s="13">
        <v>3232</v>
      </c>
      <c r="G50" s="17" t="s">
        <v>40</v>
      </c>
    </row>
    <row r="51" spans="1:7" x14ac:dyDescent="0.25">
      <c r="A51" s="91" t="s">
        <v>24</v>
      </c>
      <c r="B51" s="91"/>
      <c r="C51" s="91"/>
      <c r="D51" s="64"/>
      <c r="E51" s="33">
        <f>SUM(E49:E50)</f>
        <v>4380</v>
      </c>
      <c r="F51" s="91"/>
      <c r="G51" s="91"/>
    </row>
    <row r="52" spans="1:7" x14ac:dyDescent="0.25">
      <c r="A52" s="17" t="s">
        <v>47</v>
      </c>
      <c r="B52" s="21">
        <v>68419124305</v>
      </c>
      <c r="C52" s="29" t="s">
        <v>13</v>
      </c>
      <c r="D52" s="29" t="s">
        <v>203</v>
      </c>
      <c r="E52" s="16">
        <v>21.24</v>
      </c>
      <c r="F52" s="32">
        <v>3233</v>
      </c>
      <c r="G52" s="13" t="s">
        <v>48</v>
      </c>
    </row>
    <row r="53" spans="1:7" x14ac:dyDescent="0.25">
      <c r="A53" s="91" t="s">
        <v>49</v>
      </c>
      <c r="B53" s="91"/>
      <c r="C53" s="91"/>
      <c r="D53" s="64"/>
      <c r="E53" s="33">
        <f>E52</f>
        <v>21.24</v>
      </c>
      <c r="F53" s="91"/>
      <c r="G53" s="91"/>
    </row>
    <row r="54" spans="1:7" x14ac:dyDescent="0.25">
      <c r="A54" s="17" t="s">
        <v>50</v>
      </c>
      <c r="B54" s="20" t="s">
        <v>57</v>
      </c>
      <c r="C54" s="29" t="s">
        <v>56</v>
      </c>
      <c r="D54" s="29" t="s">
        <v>203</v>
      </c>
      <c r="E54" s="16">
        <v>119.55</v>
      </c>
      <c r="F54" s="13">
        <v>3234</v>
      </c>
      <c r="G54" s="17" t="s">
        <v>62</v>
      </c>
    </row>
    <row r="55" spans="1:7" x14ac:dyDescent="0.25">
      <c r="A55" s="17" t="s">
        <v>58</v>
      </c>
      <c r="B55" s="36">
        <v>38812451417</v>
      </c>
      <c r="C55" s="29" t="s">
        <v>18</v>
      </c>
      <c r="D55" s="29" t="s">
        <v>203</v>
      </c>
      <c r="E55" s="16">
        <v>356.15</v>
      </c>
      <c r="F55" s="13">
        <v>3234</v>
      </c>
      <c r="G55" s="17" t="s">
        <v>62</v>
      </c>
    </row>
    <row r="56" spans="1:7" x14ac:dyDescent="0.25">
      <c r="A56" s="17" t="s">
        <v>59</v>
      </c>
      <c r="B56" s="21">
        <v>56826138353</v>
      </c>
      <c r="C56" s="29" t="s">
        <v>18</v>
      </c>
      <c r="D56" s="29" t="s">
        <v>203</v>
      </c>
      <c r="E56" s="16">
        <v>58.2</v>
      </c>
      <c r="F56" s="13">
        <v>3234</v>
      </c>
      <c r="G56" s="32" t="s">
        <v>61</v>
      </c>
    </row>
    <row r="57" spans="1:7" x14ac:dyDescent="0.25">
      <c r="A57" s="17" t="s">
        <v>51</v>
      </c>
      <c r="B57" s="21">
        <v>78755598868</v>
      </c>
      <c r="C57" s="29" t="s">
        <v>18</v>
      </c>
      <c r="D57" s="29" t="s">
        <v>203</v>
      </c>
      <c r="E57" s="16">
        <v>227.56</v>
      </c>
      <c r="F57" s="13">
        <v>3234</v>
      </c>
      <c r="G57" s="17" t="s">
        <v>52</v>
      </c>
    </row>
    <row r="58" spans="1:7" x14ac:dyDescent="0.25">
      <c r="A58" s="17" t="s">
        <v>53</v>
      </c>
      <c r="B58" s="20" t="s">
        <v>66</v>
      </c>
      <c r="C58" s="30" t="s">
        <v>18</v>
      </c>
      <c r="D58" s="29" t="s">
        <v>203</v>
      </c>
      <c r="E58" s="16">
        <v>200</v>
      </c>
      <c r="F58" s="13">
        <v>3234</v>
      </c>
      <c r="G58" s="13" t="s">
        <v>65</v>
      </c>
    </row>
    <row r="59" spans="1:7" x14ac:dyDescent="0.25">
      <c r="A59" s="17" t="s">
        <v>60</v>
      </c>
      <c r="B59" s="21">
        <v>44813350399</v>
      </c>
      <c r="C59" s="29" t="s">
        <v>54</v>
      </c>
      <c r="D59" s="29" t="s">
        <v>203</v>
      </c>
      <c r="E59" s="16">
        <v>19.78</v>
      </c>
      <c r="F59" s="13">
        <v>3234</v>
      </c>
      <c r="G59" s="17" t="s">
        <v>62</v>
      </c>
    </row>
    <row r="60" spans="1:7" x14ac:dyDescent="0.25">
      <c r="A60" s="17" t="s">
        <v>55</v>
      </c>
      <c r="B60" s="13">
        <v>84400309496</v>
      </c>
      <c r="C60" s="30" t="s">
        <v>56</v>
      </c>
      <c r="D60" s="29" t="s">
        <v>203</v>
      </c>
      <c r="E60" s="16">
        <v>18.78</v>
      </c>
      <c r="F60" s="13">
        <v>3234</v>
      </c>
      <c r="G60" s="17" t="s">
        <v>63</v>
      </c>
    </row>
    <row r="61" spans="1:7" x14ac:dyDescent="0.25">
      <c r="A61" s="94" t="s">
        <v>64</v>
      </c>
      <c r="B61" s="95"/>
      <c r="C61" s="95"/>
      <c r="D61" s="65"/>
      <c r="E61" s="35">
        <f>SUM(E54:E60)</f>
        <v>1000.02</v>
      </c>
      <c r="F61" s="33"/>
      <c r="G61" s="34"/>
    </row>
    <row r="62" spans="1:7" x14ac:dyDescent="0.25">
      <c r="A62" s="17" t="s">
        <v>67</v>
      </c>
      <c r="B62" s="20" t="s">
        <v>77</v>
      </c>
      <c r="C62" s="30" t="s">
        <v>68</v>
      </c>
      <c r="D62" s="29" t="s">
        <v>203</v>
      </c>
      <c r="E62" s="16">
        <v>10.220000000000001</v>
      </c>
      <c r="F62" s="17">
        <v>3235</v>
      </c>
      <c r="G62" s="17" t="s">
        <v>70</v>
      </c>
    </row>
    <row r="63" spans="1:7" x14ac:dyDescent="0.25">
      <c r="A63" s="17" t="s">
        <v>69</v>
      </c>
      <c r="B63" s="21">
        <v>66486182714</v>
      </c>
      <c r="C63" s="30" t="s">
        <v>13</v>
      </c>
      <c r="D63" s="29" t="s">
        <v>203</v>
      </c>
      <c r="E63" s="16">
        <v>16.57</v>
      </c>
      <c r="F63" s="17">
        <v>3235</v>
      </c>
      <c r="G63" s="17" t="s">
        <v>70</v>
      </c>
    </row>
    <row r="64" spans="1:7" x14ac:dyDescent="0.25">
      <c r="A64" s="17" t="s">
        <v>71</v>
      </c>
      <c r="B64" s="21">
        <v>86181644759</v>
      </c>
      <c r="C64" s="30" t="s">
        <v>18</v>
      </c>
      <c r="D64" s="29" t="s">
        <v>203</v>
      </c>
      <c r="E64" s="16">
        <v>500</v>
      </c>
      <c r="F64" s="17">
        <v>3235</v>
      </c>
      <c r="G64" s="17" t="s">
        <v>70</v>
      </c>
    </row>
    <row r="65" spans="1:7" x14ac:dyDescent="0.25">
      <c r="A65" s="17" t="s">
        <v>73</v>
      </c>
      <c r="B65" s="13">
        <v>84400309496</v>
      </c>
      <c r="C65" s="30" t="s">
        <v>56</v>
      </c>
      <c r="D65" s="29" t="s">
        <v>203</v>
      </c>
      <c r="E65" s="16">
        <v>86.76</v>
      </c>
      <c r="F65" s="17">
        <v>3235</v>
      </c>
      <c r="G65" s="17" t="s">
        <v>70</v>
      </c>
    </row>
    <row r="66" spans="1:7" x14ac:dyDescent="0.25">
      <c r="A66" s="17" t="s">
        <v>74</v>
      </c>
      <c r="B66" s="21">
        <v>25781343234</v>
      </c>
      <c r="C66" s="30" t="s">
        <v>18</v>
      </c>
      <c r="D66" s="29" t="s">
        <v>203</v>
      </c>
      <c r="E66" s="16">
        <v>2113.12</v>
      </c>
      <c r="F66" s="17">
        <v>3235</v>
      </c>
      <c r="G66" s="17" t="s">
        <v>70</v>
      </c>
    </row>
    <row r="67" spans="1:7" x14ac:dyDescent="0.25">
      <c r="A67" s="17" t="s">
        <v>75</v>
      </c>
      <c r="B67" s="24">
        <v>91591564577</v>
      </c>
      <c r="C67" s="30" t="s">
        <v>13</v>
      </c>
      <c r="D67" s="29" t="s">
        <v>203</v>
      </c>
      <c r="E67" s="16">
        <v>130.65</v>
      </c>
      <c r="F67" s="13">
        <v>3235</v>
      </c>
      <c r="G67" s="13" t="s">
        <v>76</v>
      </c>
    </row>
    <row r="68" spans="1:7" x14ac:dyDescent="0.25">
      <c r="A68" s="94" t="s">
        <v>78</v>
      </c>
      <c r="B68" s="95"/>
      <c r="C68" s="95"/>
      <c r="D68" s="65"/>
      <c r="E68" s="35">
        <f>SUM(E62:E67)</f>
        <v>2857.32</v>
      </c>
      <c r="F68" s="37"/>
      <c r="G68" s="37"/>
    </row>
    <row r="69" spans="1:7" x14ac:dyDescent="0.25">
      <c r="A69" s="17" t="s">
        <v>150</v>
      </c>
      <c r="B69" s="17">
        <v>29575412650</v>
      </c>
      <c r="C69" s="30" t="s">
        <v>18</v>
      </c>
      <c r="D69" s="29" t="s">
        <v>203</v>
      </c>
      <c r="E69" s="16">
        <v>2956.2</v>
      </c>
      <c r="F69" s="17">
        <v>3237</v>
      </c>
      <c r="G69" s="17" t="s">
        <v>80</v>
      </c>
    </row>
    <row r="70" spans="1:7" x14ac:dyDescent="0.25">
      <c r="A70" s="17" t="s">
        <v>149</v>
      </c>
      <c r="B70" s="38">
        <v>82888704837</v>
      </c>
      <c r="C70" s="29" t="s">
        <v>18</v>
      </c>
      <c r="D70" s="29" t="s">
        <v>203</v>
      </c>
      <c r="E70" s="16">
        <v>34.840000000000003</v>
      </c>
      <c r="F70" s="17">
        <v>3237</v>
      </c>
      <c r="G70" s="17" t="s">
        <v>81</v>
      </c>
    </row>
    <row r="71" spans="1:7" x14ac:dyDescent="0.25">
      <c r="A71" s="17" t="s">
        <v>82</v>
      </c>
      <c r="B71" s="57" t="s">
        <v>141</v>
      </c>
      <c r="C71" s="30" t="s">
        <v>142</v>
      </c>
      <c r="D71" s="29" t="s">
        <v>203</v>
      </c>
      <c r="E71" s="16">
        <v>104.1</v>
      </c>
      <c r="F71" s="17">
        <v>3237</v>
      </c>
      <c r="G71" s="17" t="s">
        <v>81</v>
      </c>
    </row>
    <row r="72" spans="1:7" x14ac:dyDescent="0.25">
      <c r="A72" s="17" t="s">
        <v>115</v>
      </c>
      <c r="B72" s="25" t="s">
        <v>46</v>
      </c>
      <c r="C72" s="25" t="s">
        <v>46</v>
      </c>
      <c r="D72" s="29" t="s">
        <v>203</v>
      </c>
      <c r="E72" s="16">
        <v>243.46</v>
      </c>
      <c r="F72" s="17">
        <v>3237</v>
      </c>
      <c r="G72" s="17" t="s">
        <v>167</v>
      </c>
    </row>
    <row r="73" spans="1:7" x14ac:dyDescent="0.25">
      <c r="A73" s="17" t="s">
        <v>116</v>
      </c>
      <c r="B73" s="25" t="s">
        <v>46</v>
      </c>
      <c r="C73" s="25" t="s">
        <v>46</v>
      </c>
      <c r="D73" s="29" t="s">
        <v>203</v>
      </c>
      <c r="E73" s="16">
        <v>360.85</v>
      </c>
      <c r="F73" s="17">
        <v>3237</v>
      </c>
      <c r="G73" s="17" t="s">
        <v>167</v>
      </c>
    </row>
    <row r="74" spans="1:7" x14ac:dyDescent="0.25">
      <c r="A74" s="17" t="s">
        <v>117</v>
      </c>
      <c r="B74" s="25" t="s">
        <v>46</v>
      </c>
      <c r="C74" s="25" t="s">
        <v>46</v>
      </c>
      <c r="D74" s="29" t="s">
        <v>203</v>
      </c>
      <c r="E74" s="16">
        <v>714.63</v>
      </c>
      <c r="F74" s="17">
        <v>3237</v>
      </c>
      <c r="G74" s="17" t="s">
        <v>167</v>
      </c>
    </row>
    <row r="75" spans="1:7" x14ac:dyDescent="0.25">
      <c r="A75" s="17" t="s">
        <v>118</v>
      </c>
      <c r="B75" s="25" t="s">
        <v>46</v>
      </c>
      <c r="C75" s="25" t="s">
        <v>46</v>
      </c>
      <c r="D75" s="29" t="s">
        <v>203</v>
      </c>
      <c r="E75" s="16">
        <v>1311.39</v>
      </c>
      <c r="F75" s="17">
        <v>3237</v>
      </c>
      <c r="G75" s="17" t="s">
        <v>167</v>
      </c>
    </row>
    <row r="76" spans="1:7" x14ac:dyDescent="0.25">
      <c r="A76" s="17" t="s">
        <v>119</v>
      </c>
      <c r="B76" s="25" t="s">
        <v>46</v>
      </c>
      <c r="C76" s="25" t="s">
        <v>46</v>
      </c>
      <c r="D76" s="29" t="s">
        <v>203</v>
      </c>
      <c r="E76" s="16">
        <v>66.22</v>
      </c>
      <c r="F76" s="17">
        <v>3237</v>
      </c>
      <c r="G76" s="17" t="s">
        <v>167</v>
      </c>
    </row>
    <row r="77" spans="1:7" x14ac:dyDescent="0.25">
      <c r="A77" s="17" t="s">
        <v>154</v>
      </c>
      <c r="B77" s="25" t="s">
        <v>46</v>
      </c>
      <c r="C77" s="25" t="s">
        <v>46</v>
      </c>
      <c r="D77" s="29" t="s">
        <v>203</v>
      </c>
      <c r="E77" s="16">
        <v>993.48</v>
      </c>
      <c r="F77" s="17">
        <v>3237</v>
      </c>
      <c r="G77" s="17" t="s">
        <v>167</v>
      </c>
    </row>
    <row r="78" spans="1:7" x14ac:dyDescent="0.25">
      <c r="A78" s="17" t="s">
        <v>155</v>
      </c>
      <c r="B78" s="25" t="s">
        <v>46</v>
      </c>
      <c r="C78" s="25" t="s">
        <v>46</v>
      </c>
      <c r="D78" s="29" t="s">
        <v>203</v>
      </c>
      <c r="E78" s="16">
        <v>79.47</v>
      </c>
      <c r="F78" s="17">
        <v>3237</v>
      </c>
      <c r="G78" s="17" t="s">
        <v>167</v>
      </c>
    </row>
    <row r="79" spans="1:7" x14ac:dyDescent="0.25">
      <c r="A79" s="17" t="s">
        <v>120</v>
      </c>
      <c r="B79" s="25" t="s">
        <v>46</v>
      </c>
      <c r="C79" s="25" t="s">
        <v>46</v>
      </c>
      <c r="D79" s="29" t="s">
        <v>203</v>
      </c>
      <c r="E79" s="16">
        <v>612.91</v>
      </c>
      <c r="F79" s="17">
        <v>3237</v>
      </c>
      <c r="G79" s="17" t="s">
        <v>167</v>
      </c>
    </row>
    <row r="80" spans="1:7" x14ac:dyDescent="0.25">
      <c r="A80" s="17" t="s">
        <v>156</v>
      </c>
      <c r="B80" s="25" t="s">
        <v>46</v>
      </c>
      <c r="C80" s="25" t="s">
        <v>46</v>
      </c>
      <c r="D80" s="29" t="s">
        <v>203</v>
      </c>
      <c r="E80" s="16">
        <v>326.97000000000003</v>
      </c>
      <c r="F80" s="17">
        <v>3237</v>
      </c>
      <c r="G80" s="17" t="s">
        <v>167</v>
      </c>
    </row>
    <row r="81" spans="1:7" x14ac:dyDescent="0.25">
      <c r="A81" s="17" t="s">
        <v>157</v>
      </c>
      <c r="B81" s="25" t="s">
        <v>46</v>
      </c>
      <c r="C81" s="25" t="s">
        <v>46</v>
      </c>
      <c r="D81" s="29" t="s">
        <v>203</v>
      </c>
      <c r="E81" s="16">
        <v>2118.6999999999998</v>
      </c>
      <c r="F81" s="17">
        <v>3237</v>
      </c>
      <c r="G81" s="17" t="s">
        <v>167</v>
      </c>
    </row>
    <row r="82" spans="1:7" x14ac:dyDescent="0.25">
      <c r="A82" s="17" t="s">
        <v>158</v>
      </c>
      <c r="B82" s="25" t="s">
        <v>46</v>
      </c>
      <c r="C82" s="25" t="s">
        <v>46</v>
      </c>
      <c r="D82" s="29" t="s">
        <v>203</v>
      </c>
      <c r="E82" s="16">
        <v>185.76</v>
      </c>
      <c r="F82" s="17">
        <v>3237</v>
      </c>
      <c r="G82" s="17" t="s">
        <v>167</v>
      </c>
    </row>
    <row r="83" spans="1:7" x14ac:dyDescent="0.25">
      <c r="A83" s="17" t="s">
        <v>159</v>
      </c>
      <c r="B83" s="25" t="s">
        <v>46</v>
      </c>
      <c r="C83" s="25" t="s">
        <v>46</v>
      </c>
      <c r="D83" s="29" t="s">
        <v>203</v>
      </c>
      <c r="E83" s="16">
        <v>1650.34</v>
      </c>
      <c r="F83" s="17">
        <v>3237</v>
      </c>
      <c r="G83" s="17" t="s">
        <v>167</v>
      </c>
    </row>
    <row r="84" spans="1:7" x14ac:dyDescent="0.25">
      <c r="A84" s="17" t="s">
        <v>160</v>
      </c>
      <c r="B84" s="25" t="s">
        <v>46</v>
      </c>
      <c r="C84" s="25" t="s">
        <v>46</v>
      </c>
      <c r="D84" s="29" t="s">
        <v>203</v>
      </c>
      <c r="E84" s="16">
        <v>408.21</v>
      </c>
      <c r="F84" s="17">
        <v>3237</v>
      </c>
      <c r="G84" s="17" t="s">
        <v>167</v>
      </c>
    </row>
    <row r="85" spans="1:7" x14ac:dyDescent="0.25">
      <c r="A85" s="17" t="s">
        <v>161</v>
      </c>
      <c r="B85" s="25" t="s">
        <v>46</v>
      </c>
      <c r="C85" s="25" t="s">
        <v>46</v>
      </c>
      <c r="D85" s="29" t="s">
        <v>203</v>
      </c>
      <c r="E85" s="16">
        <v>1366.01</v>
      </c>
      <c r="F85" s="17">
        <v>3237</v>
      </c>
      <c r="G85" s="17" t="s">
        <v>167</v>
      </c>
    </row>
    <row r="86" spans="1:7" x14ac:dyDescent="0.25">
      <c r="A86" s="17" t="s">
        <v>162</v>
      </c>
      <c r="B86" s="25" t="s">
        <v>46</v>
      </c>
      <c r="C86" s="25" t="s">
        <v>46</v>
      </c>
      <c r="D86" s="29" t="s">
        <v>203</v>
      </c>
      <c r="E86" s="16">
        <v>875.29</v>
      </c>
      <c r="F86" s="17">
        <v>3237</v>
      </c>
      <c r="G86" s="17" t="s">
        <v>167</v>
      </c>
    </row>
    <row r="87" spans="1:7" x14ac:dyDescent="0.25">
      <c r="A87" s="17" t="s">
        <v>163</v>
      </c>
      <c r="B87" s="25" t="s">
        <v>46</v>
      </c>
      <c r="C87" s="25" t="s">
        <v>46</v>
      </c>
      <c r="D87" s="29" t="s">
        <v>203</v>
      </c>
      <c r="E87" s="16">
        <v>665.08</v>
      </c>
      <c r="F87" s="17">
        <v>3237</v>
      </c>
      <c r="G87" s="17" t="s">
        <v>167</v>
      </c>
    </row>
    <row r="88" spans="1:7" x14ac:dyDescent="0.25">
      <c r="A88" s="17" t="s">
        <v>164</v>
      </c>
      <c r="B88" s="25" t="s">
        <v>46</v>
      </c>
      <c r="C88" s="25" t="s">
        <v>46</v>
      </c>
      <c r="D88" s="29" t="s">
        <v>203</v>
      </c>
      <c r="E88" s="16">
        <v>1486.08</v>
      </c>
      <c r="F88" s="17">
        <v>3237</v>
      </c>
      <c r="G88" s="17" t="s">
        <v>167</v>
      </c>
    </row>
    <row r="89" spans="1:7" x14ac:dyDescent="0.25">
      <c r="A89" s="17" t="s">
        <v>165</v>
      </c>
      <c r="B89" s="25" t="s">
        <v>46</v>
      </c>
      <c r="C89" s="25" t="s">
        <v>46</v>
      </c>
      <c r="D89" s="29" t="s">
        <v>203</v>
      </c>
      <c r="E89" s="16">
        <v>1355.5</v>
      </c>
      <c r="F89" s="17">
        <v>3237</v>
      </c>
      <c r="G89" s="17" t="s">
        <v>167</v>
      </c>
    </row>
    <row r="90" spans="1:7" x14ac:dyDescent="0.25">
      <c r="A90" s="17" t="s">
        <v>166</v>
      </c>
      <c r="B90" s="25" t="s">
        <v>46</v>
      </c>
      <c r="C90" s="25" t="s">
        <v>46</v>
      </c>
      <c r="D90" s="29" t="s">
        <v>203</v>
      </c>
      <c r="E90" s="16">
        <v>629.17999999999995</v>
      </c>
      <c r="F90" s="17">
        <v>3237</v>
      </c>
      <c r="G90" s="17" t="s">
        <v>167</v>
      </c>
    </row>
    <row r="91" spans="1:7" x14ac:dyDescent="0.25">
      <c r="A91" s="94" t="s">
        <v>83</v>
      </c>
      <c r="B91" s="95"/>
      <c r="C91" s="95"/>
      <c r="D91" s="65"/>
      <c r="E91" s="35">
        <f>SUM(E69:E90)</f>
        <v>18544.670000000002</v>
      </c>
      <c r="F91" s="37"/>
      <c r="G91" s="37"/>
    </row>
    <row r="92" spans="1:7" x14ac:dyDescent="0.25">
      <c r="A92" s="17" t="s">
        <v>84</v>
      </c>
      <c r="B92" s="38">
        <v>82888704837</v>
      </c>
      <c r="C92" s="29" t="s">
        <v>18</v>
      </c>
      <c r="D92" s="29" t="s">
        <v>203</v>
      </c>
      <c r="E92" s="16">
        <v>132.76</v>
      </c>
      <c r="F92" s="17">
        <v>3238</v>
      </c>
      <c r="G92" s="17" t="s">
        <v>85</v>
      </c>
    </row>
    <row r="93" spans="1:7" x14ac:dyDescent="0.25">
      <c r="A93" s="94" t="s">
        <v>86</v>
      </c>
      <c r="B93" s="95"/>
      <c r="C93" s="95"/>
      <c r="D93" s="65"/>
      <c r="E93" s="35">
        <f>E92</f>
        <v>132.76</v>
      </c>
      <c r="F93" s="37"/>
      <c r="G93" s="37"/>
    </row>
    <row r="94" spans="1:7" x14ac:dyDescent="0.25">
      <c r="A94" s="17" t="s">
        <v>143</v>
      </c>
      <c r="B94" s="25" t="s">
        <v>46</v>
      </c>
      <c r="C94" s="25" t="s">
        <v>46</v>
      </c>
      <c r="D94" s="29" t="s">
        <v>203</v>
      </c>
      <c r="E94" s="39">
        <v>1388.13</v>
      </c>
      <c r="F94" s="17">
        <v>3239</v>
      </c>
      <c r="G94" s="17" t="s">
        <v>87</v>
      </c>
    </row>
    <row r="95" spans="1:7" x14ac:dyDescent="0.25">
      <c r="A95" s="17" t="s">
        <v>88</v>
      </c>
      <c r="B95" s="58" t="s">
        <v>144</v>
      </c>
      <c r="C95" s="59" t="s">
        <v>145</v>
      </c>
      <c r="D95" s="29" t="s">
        <v>203</v>
      </c>
      <c r="E95" s="46">
        <v>80</v>
      </c>
      <c r="F95" s="17">
        <v>3239</v>
      </c>
      <c r="G95" s="17" t="s">
        <v>89</v>
      </c>
    </row>
    <row r="96" spans="1:7" x14ac:dyDescent="0.25">
      <c r="A96" s="17" t="s">
        <v>104</v>
      </c>
      <c r="B96" s="60">
        <v>28637797875</v>
      </c>
      <c r="C96" s="18" t="s">
        <v>146</v>
      </c>
      <c r="D96" s="29" t="s">
        <v>203</v>
      </c>
      <c r="E96" s="45">
        <v>350</v>
      </c>
      <c r="F96" s="17">
        <v>3239</v>
      </c>
      <c r="G96" s="17" t="s">
        <v>89</v>
      </c>
    </row>
    <row r="97" spans="1:7" x14ac:dyDescent="0.25">
      <c r="A97" s="13" t="s">
        <v>200</v>
      </c>
      <c r="B97" s="13">
        <v>33223934950</v>
      </c>
      <c r="C97" s="30" t="s">
        <v>18</v>
      </c>
      <c r="D97" s="29" t="s">
        <v>203</v>
      </c>
      <c r="E97" s="45">
        <v>48</v>
      </c>
      <c r="F97" s="13">
        <v>329</v>
      </c>
      <c r="G97" s="13" t="s">
        <v>201</v>
      </c>
    </row>
    <row r="98" spans="1:7" x14ac:dyDescent="0.25">
      <c r="A98" s="94" t="s">
        <v>90</v>
      </c>
      <c r="B98" s="95"/>
      <c r="C98" s="95"/>
      <c r="D98" s="65"/>
      <c r="E98" s="35">
        <f>SUM(E94:E97)</f>
        <v>1866.13</v>
      </c>
      <c r="F98" s="94"/>
      <c r="G98" s="96"/>
    </row>
    <row r="99" spans="1:7" x14ac:dyDescent="0.25">
      <c r="A99" s="97" t="s">
        <v>91</v>
      </c>
      <c r="B99" s="97"/>
      <c r="C99" s="97"/>
      <c r="D99" s="66"/>
      <c r="E99" s="40">
        <f>E98+E93+E91+E68+E61+E53+E51+E48</f>
        <v>29519.410000000003</v>
      </c>
      <c r="F99" s="92"/>
      <c r="G99" s="98"/>
    </row>
    <row r="100" spans="1:7" x14ac:dyDescent="0.25">
      <c r="A100" s="13" t="s">
        <v>93</v>
      </c>
      <c r="B100" s="50">
        <v>24640993045</v>
      </c>
      <c r="C100" s="30" t="s">
        <v>147</v>
      </c>
      <c r="D100" s="29" t="s">
        <v>203</v>
      </c>
      <c r="E100" s="47">
        <v>842.99</v>
      </c>
      <c r="F100" s="13">
        <v>3234</v>
      </c>
      <c r="G100" s="13" t="s">
        <v>94</v>
      </c>
    </row>
    <row r="101" spans="1:7" x14ac:dyDescent="0.25">
      <c r="A101" s="13" t="s">
        <v>95</v>
      </c>
      <c r="B101" s="61" t="s">
        <v>148</v>
      </c>
      <c r="C101" s="30" t="s">
        <v>18</v>
      </c>
      <c r="D101" s="29" t="s">
        <v>203</v>
      </c>
      <c r="E101" s="47">
        <v>447.3</v>
      </c>
      <c r="F101" s="13">
        <v>3234</v>
      </c>
      <c r="G101" s="13" t="s">
        <v>94</v>
      </c>
    </row>
    <row r="102" spans="1:7" x14ac:dyDescent="0.25">
      <c r="A102" s="13" t="s">
        <v>96</v>
      </c>
      <c r="B102" s="50">
        <v>79030900853</v>
      </c>
      <c r="C102" s="30" t="s">
        <v>18</v>
      </c>
      <c r="D102" s="29" t="s">
        <v>203</v>
      </c>
      <c r="E102" s="47">
        <v>167.57</v>
      </c>
      <c r="F102" s="13">
        <v>3234</v>
      </c>
      <c r="G102" s="13" t="s">
        <v>94</v>
      </c>
    </row>
    <row r="103" spans="1:7" x14ac:dyDescent="0.25">
      <c r="A103" s="13" t="s">
        <v>97</v>
      </c>
      <c r="B103" s="57" t="s">
        <v>151</v>
      </c>
      <c r="C103" s="30" t="s">
        <v>18</v>
      </c>
      <c r="D103" s="29" t="s">
        <v>203</v>
      </c>
      <c r="E103" s="47">
        <v>400</v>
      </c>
      <c r="F103" s="13">
        <v>3234</v>
      </c>
      <c r="G103" s="13" t="s">
        <v>94</v>
      </c>
    </row>
    <row r="104" spans="1:7" x14ac:dyDescent="0.25">
      <c r="A104" s="13" t="s">
        <v>98</v>
      </c>
      <c r="B104" s="25" t="s">
        <v>46</v>
      </c>
      <c r="C104" s="25" t="s">
        <v>46</v>
      </c>
      <c r="D104" s="29" t="s">
        <v>203</v>
      </c>
      <c r="E104" s="45">
        <v>773.95</v>
      </c>
      <c r="F104" s="13">
        <v>3234</v>
      </c>
      <c r="G104" s="13" t="s">
        <v>94</v>
      </c>
    </row>
    <row r="105" spans="1:7" x14ac:dyDescent="0.25">
      <c r="A105" s="13" t="s">
        <v>99</v>
      </c>
      <c r="B105" s="25" t="s">
        <v>46</v>
      </c>
      <c r="C105" s="25" t="s">
        <v>46</v>
      </c>
      <c r="D105" s="29" t="s">
        <v>203</v>
      </c>
      <c r="E105" s="45">
        <v>991.97</v>
      </c>
      <c r="F105" s="13">
        <v>3234</v>
      </c>
      <c r="G105" s="13" t="s">
        <v>94</v>
      </c>
    </row>
    <row r="106" spans="1:7" x14ac:dyDescent="0.25">
      <c r="A106" s="13" t="s">
        <v>100</v>
      </c>
      <c r="B106" s="25" t="s">
        <v>46</v>
      </c>
      <c r="C106" s="25" t="s">
        <v>46</v>
      </c>
      <c r="D106" s="29" t="s">
        <v>203</v>
      </c>
      <c r="E106" s="45">
        <v>275</v>
      </c>
      <c r="F106" s="13">
        <v>3234</v>
      </c>
      <c r="G106" s="13" t="s">
        <v>94</v>
      </c>
    </row>
    <row r="107" spans="1:7" x14ac:dyDescent="0.25">
      <c r="A107" s="13" t="s">
        <v>101</v>
      </c>
      <c r="B107" s="25" t="s">
        <v>46</v>
      </c>
      <c r="C107" s="25" t="s">
        <v>46</v>
      </c>
      <c r="D107" s="29" t="s">
        <v>203</v>
      </c>
      <c r="E107" s="45">
        <v>241.44</v>
      </c>
      <c r="F107" s="13">
        <v>3234</v>
      </c>
      <c r="G107" s="13" t="s">
        <v>94</v>
      </c>
    </row>
    <row r="108" spans="1:7" x14ac:dyDescent="0.25">
      <c r="A108" s="13" t="s">
        <v>132</v>
      </c>
      <c r="B108" s="25" t="s">
        <v>46</v>
      </c>
      <c r="C108" s="25" t="s">
        <v>46</v>
      </c>
      <c r="D108" s="29" t="s">
        <v>203</v>
      </c>
      <c r="E108" s="45">
        <v>111.99</v>
      </c>
      <c r="F108" s="13">
        <v>3234</v>
      </c>
      <c r="G108" s="13" t="s">
        <v>94</v>
      </c>
    </row>
    <row r="109" spans="1:7" x14ac:dyDescent="0.25">
      <c r="A109" s="13" t="s">
        <v>136</v>
      </c>
      <c r="B109" s="62">
        <v>74813107067</v>
      </c>
      <c r="C109" s="25" t="s">
        <v>18</v>
      </c>
      <c r="D109" s="29" t="s">
        <v>203</v>
      </c>
      <c r="E109" s="45">
        <v>3395</v>
      </c>
      <c r="F109" s="13">
        <v>3234</v>
      </c>
      <c r="G109" s="13" t="s">
        <v>94</v>
      </c>
    </row>
    <row r="110" spans="1:7" x14ac:dyDescent="0.25">
      <c r="A110" s="91" t="s">
        <v>102</v>
      </c>
      <c r="B110" s="91"/>
      <c r="C110" s="91"/>
      <c r="D110" s="64"/>
      <c r="E110" s="44">
        <f>SUM(E100:E109)</f>
        <v>7647.2099999999991</v>
      </c>
      <c r="F110" s="91"/>
      <c r="G110" s="91"/>
    </row>
    <row r="111" spans="1:7" x14ac:dyDescent="0.25">
      <c r="A111" s="13" t="s">
        <v>79</v>
      </c>
      <c r="B111" s="17">
        <v>29575412650</v>
      </c>
      <c r="C111" s="18" t="s">
        <v>18</v>
      </c>
      <c r="D111" s="29" t="s">
        <v>203</v>
      </c>
      <c r="E111" s="45">
        <v>1047.51</v>
      </c>
      <c r="F111" s="13">
        <v>3293</v>
      </c>
      <c r="G111" s="13" t="s">
        <v>109</v>
      </c>
    </row>
    <row r="112" spans="1:7" x14ac:dyDescent="0.25">
      <c r="A112" s="13" t="s">
        <v>103</v>
      </c>
      <c r="B112" s="13">
        <v>44481653673</v>
      </c>
      <c r="C112" s="30" t="s">
        <v>13</v>
      </c>
      <c r="D112" s="29" t="s">
        <v>203</v>
      </c>
      <c r="E112" s="45">
        <v>195</v>
      </c>
      <c r="F112" s="13">
        <v>3294</v>
      </c>
      <c r="G112" s="13" t="s">
        <v>110</v>
      </c>
    </row>
    <row r="113" spans="1:7" x14ac:dyDescent="0.25">
      <c r="A113" s="13" t="s">
        <v>105</v>
      </c>
      <c r="B113" s="25" t="s">
        <v>46</v>
      </c>
      <c r="C113" s="25" t="s">
        <v>46</v>
      </c>
      <c r="D113" s="29" t="s">
        <v>203</v>
      </c>
      <c r="E113" s="45">
        <v>11.9</v>
      </c>
      <c r="F113" s="13">
        <v>3299</v>
      </c>
      <c r="G113" s="13" t="s">
        <v>111</v>
      </c>
    </row>
    <row r="114" spans="1:7" x14ac:dyDescent="0.25">
      <c r="A114" s="91" t="s">
        <v>107</v>
      </c>
      <c r="B114" s="91"/>
      <c r="C114" s="91"/>
      <c r="D114" s="64"/>
      <c r="E114" s="44">
        <f>SUM(E111:E113)</f>
        <v>1254.4100000000001</v>
      </c>
      <c r="F114" s="91"/>
      <c r="G114" s="91"/>
    </row>
    <row r="115" spans="1:7" x14ac:dyDescent="0.25">
      <c r="A115" s="13" t="s">
        <v>106</v>
      </c>
      <c r="B115" s="56">
        <v>52508873833</v>
      </c>
      <c r="C115" s="63" t="s">
        <v>152</v>
      </c>
      <c r="D115" s="29" t="s">
        <v>203</v>
      </c>
      <c r="E115" s="45">
        <v>175.09</v>
      </c>
      <c r="F115" s="13">
        <v>3431</v>
      </c>
      <c r="G115" s="13" t="s">
        <v>153</v>
      </c>
    </row>
    <row r="116" spans="1:7" x14ac:dyDescent="0.25">
      <c r="A116" s="94" t="s">
        <v>108</v>
      </c>
      <c r="B116" s="95"/>
      <c r="C116" s="95"/>
      <c r="D116" s="65"/>
      <c r="E116" s="35">
        <f>E115</f>
        <v>175.09</v>
      </c>
      <c r="F116" s="94"/>
      <c r="G116" s="96"/>
    </row>
    <row r="117" spans="1:7" x14ac:dyDescent="0.25">
      <c r="A117" s="99" t="s">
        <v>24</v>
      </c>
      <c r="B117" s="99"/>
      <c r="C117" s="99"/>
      <c r="D117" s="104"/>
      <c r="E117" s="48">
        <f>E99+E110+E114+E116+E42+E17</f>
        <v>61665.040000000008</v>
      </c>
      <c r="F117" s="49"/>
      <c r="G117" s="49"/>
    </row>
    <row r="121" spans="1:7" x14ac:dyDescent="0.25">
      <c r="A121" t="s">
        <v>169</v>
      </c>
      <c r="B121" s="68"/>
      <c r="C121" s="69"/>
      <c r="D121" s="69"/>
    </row>
    <row r="122" spans="1:7" x14ac:dyDescent="0.25">
      <c r="A122" t="s">
        <v>170</v>
      </c>
      <c r="B122" s="68"/>
      <c r="C122" s="69"/>
      <c r="D122" s="69"/>
    </row>
    <row r="123" spans="1:7" x14ac:dyDescent="0.25">
      <c r="A123" t="s">
        <v>171</v>
      </c>
      <c r="B123" s="68"/>
      <c r="C123" s="69"/>
      <c r="D123" s="69"/>
    </row>
    <row r="124" spans="1:7" x14ac:dyDescent="0.25">
      <c r="B124" s="68"/>
      <c r="C124" s="69"/>
      <c r="D124" s="69"/>
    </row>
    <row r="125" spans="1:7" x14ac:dyDescent="0.25">
      <c r="A125" s="86" t="s">
        <v>183</v>
      </c>
      <c r="B125" s="86"/>
      <c r="C125" s="86"/>
      <c r="D125" s="86"/>
      <c r="E125" s="86"/>
    </row>
    <row r="126" spans="1:7" x14ac:dyDescent="0.25">
      <c r="B126" s="68"/>
      <c r="C126" s="69"/>
      <c r="D126" s="69"/>
    </row>
    <row r="127" spans="1:7" x14ac:dyDescent="0.25">
      <c r="A127" s="13" t="s">
        <v>172</v>
      </c>
      <c r="B127" s="87" t="s">
        <v>173</v>
      </c>
      <c r="C127" s="87"/>
      <c r="D127" s="87"/>
      <c r="E127" s="87"/>
    </row>
    <row r="128" spans="1:7" x14ac:dyDescent="0.25">
      <c r="A128" s="88">
        <f>6219.78+239142.21</f>
        <v>245361.99</v>
      </c>
      <c r="B128" s="90" t="s">
        <v>174</v>
      </c>
      <c r="C128" s="90"/>
      <c r="D128" s="90"/>
      <c r="E128" s="90"/>
    </row>
    <row r="129" spans="1:5" x14ac:dyDescent="0.25">
      <c r="A129" s="89"/>
      <c r="B129" s="90"/>
      <c r="C129" s="90"/>
      <c r="D129" s="90"/>
      <c r="E129" s="90"/>
    </row>
    <row r="130" spans="1:5" x14ac:dyDescent="0.25">
      <c r="A130" s="71">
        <v>1324.32</v>
      </c>
      <c r="B130" s="21" t="s">
        <v>175</v>
      </c>
      <c r="C130" s="72"/>
      <c r="D130" s="72"/>
      <c r="E130" s="73"/>
    </row>
    <row r="131" spans="1:5" x14ac:dyDescent="0.25">
      <c r="A131" s="15">
        <f>39458.47+1026.26</f>
        <v>40484.730000000003</v>
      </c>
      <c r="B131" s="80" t="s">
        <v>176</v>
      </c>
      <c r="C131" s="81"/>
      <c r="D131" s="81"/>
      <c r="E131" s="82"/>
    </row>
    <row r="132" spans="1:5" x14ac:dyDescent="0.25">
      <c r="A132" s="15">
        <v>4474.57</v>
      </c>
      <c r="B132" s="21" t="s">
        <v>177</v>
      </c>
      <c r="C132" s="72"/>
      <c r="D132" s="72"/>
      <c r="E132" s="13"/>
    </row>
    <row r="133" spans="1:5" x14ac:dyDescent="0.25">
      <c r="A133" s="15">
        <v>3399.29</v>
      </c>
      <c r="B133" s="80" t="s">
        <v>178</v>
      </c>
      <c r="C133" s="81"/>
      <c r="D133" s="81"/>
      <c r="E133" s="82"/>
    </row>
    <row r="134" spans="1:5" x14ac:dyDescent="0.25">
      <c r="A134" s="15">
        <f>900</f>
        <v>900</v>
      </c>
      <c r="B134" s="21" t="s">
        <v>179</v>
      </c>
      <c r="C134" s="72"/>
      <c r="D134" s="72"/>
      <c r="E134" s="13"/>
    </row>
    <row r="135" spans="1:5" x14ac:dyDescent="0.25">
      <c r="A135" s="74">
        <v>280</v>
      </c>
      <c r="B135" s="83" t="s">
        <v>180</v>
      </c>
      <c r="C135" s="84"/>
      <c r="D135" s="84"/>
      <c r="E135" s="85"/>
    </row>
    <row r="136" spans="1:5" x14ac:dyDescent="0.25">
      <c r="A136" s="15">
        <v>125.4</v>
      </c>
      <c r="B136" s="21" t="s">
        <v>181</v>
      </c>
      <c r="C136" s="72"/>
      <c r="D136" s="72"/>
      <c r="E136" s="13"/>
    </row>
    <row r="137" spans="1:5" x14ac:dyDescent="0.25">
      <c r="A137" s="75">
        <f>SUM(A128:A136)</f>
        <v>296350.3</v>
      </c>
      <c r="B137" s="68"/>
      <c r="C137" s="69"/>
      <c r="D137" s="69"/>
    </row>
    <row r="138" spans="1:5" x14ac:dyDescent="0.25">
      <c r="A138" s="76"/>
      <c r="B138" s="68"/>
      <c r="C138" s="69"/>
      <c r="D138" s="69"/>
    </row>
    <row r="139" spans="1:5" x14ac:dyDescent="0.25">
      <c r="A139" s="77" t="s">
        <v>182</v>
      </c>
      <c r="B139" s="44">
        <f>A137+E117</f>
        <v>358015.33999999997</v>
      </c>
      <c r="C139" s="78"/>
      <c r="D139" s="78"/>
      <c r="E139" s="79"/>
    </row>
    <row r="148" spans="12:13" x14ac:dyDescent="0.25">
      <c r="M148" s="26"/>
    </row>
    <row r="149" spans="12:13" x14ac:dyDescent="0.25">
      <c r="M149" s="26"/>
    </row>
    <row r="150" spans="12:13" x14ac:dyDescent="0.25">
      <c r="L150">
        <v>125.4</v>
      </c>
      <c r="M150" s="26" t="s">
        <v>114</v>
      </c>
    </row>
    <row r="151" spans="12:13" x14ac:dyDescent="0.25">
      <c r="L151">
        <v>3399.29</v>
      </c>
      <c r="M151" s="26" t="s">
        <v>112</v>
      </c>
    </row>
    <row r="152" spans="12:13" x14ac:dyDescent="0.25">
      <c r="L152">
        <v>900</v>
      </c>
      <c r="M152" s="26" t="s">
        <v>72</v>
      </c>
    </row>
    <row r="153" spans="12:13" x14ac:dyDescent="0.25">
      <c r="L153">
        <v>150</v>
      </c>
      <c r="M153" s="26" t="s">
        <v>113</v>
      </c>
    </row>
    <row r="154" spans="12:13" x14ac:dyDescent="0.25">
      <c r="M154" s="26"/>
    </row>
    <row r="155" spans="12:13" x14ac:dyDescent="0.25">
      <c r="M155" s="26"/>
    </row>
    <row r="156" spans="12:13" x14ac:dyDescent="0.25">
      <c r="M156" s="26"/>
    </row>
    <row r="157" spans="12:13" x14ac:dyDescent="0.25">
      <c r="M157" s="26"/>
    </row>
    <row r="158" spans="12:13" x14ac:dyDescent="0.25">
      <c r="M158" s="26"/>
    </row>
    <row r="159" spans="12:13" x14ac:dyDescent="0.25">
      <c r="M159" s="26"/>
    </row>
  </sheetData>
  <mergeCells count="37">
    <mergeCell ref="A117:C117"/>
    <mergeCell ref="A114:C114"/>
    <mergeCell ref="F114:G114"/>
    <mergeCell ref="A116:C116"/>
    <mergeCell ref="F116:G116"/>
    <mergeCell ref="A51:C51"/>
    <mergeCell ref="F51:G51"/>
    <mergeCell ref="A53:C53"/>
    <mergeCell ref="F53:G53"/>
    <mergeCell ref="A61:C61"/>
    <mergeCell ref="A110:C110"/>
    <mergeCell ref="F110:G110"/>
    <mergeCell ref="A68:C68"/>
    <mergeCell ref="A91:C91"/>
    <mergeCell ref="A93:C93"/>
    <mergeCell ref="A98:C98"/>
    <mergeCell ref="F98:G98"/>
    <mergeCell ref="A99:C99"/>
    <mergeCell ref="F99:G99"/>
    <mergeCell ref="A48:C48"/>
    <mergeCell ref="F48:G48"/>
    <mergeCell ref="A36:C36"/>
    <mergeCell ref="F36:G36"/>
    <mergeCell ref="A42:C42"/>
    <mergeCell ref="A17:C17"/>
    <mergeCell ref="F17:G17"/>
    <mergeCell ref="A34:C34"/>
    <mergeCell ref="F34:G34"/>
    <mergeCell ref="A41:C41"/>
    <mergeCell ref="F41:G41"/>
    <mergeCell ref="B133:E133"/>
    <mergeCell ref="B135:E135"/>
    <mergeCell ref="A125:E125"/>
    <mergeCell ref="B127:E127"/>
    <mergeCell ref="A128:A129"/>
    <mergeCell ref="B128:E129"/>
    <mergeCell ref="B131:E131"/>
  </mergeCells>
  <pageMargins left="0.7" right="0.7" top="0.75" bottom="0.75" header="0.3" footer="0.3"/>
  <pageSetup orientation="portrait" r:id="rId1"/>
  <ignoredErrors>
    <ignoredError sqref="B39 B58 B54 B62 B8 B12 B20:B21 B23 B71 B103 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administracija</cp:lastModifiedBy>
  <cp:lastPrinted>2024-05-20T09:18:27Z</cp:lastPrinted>
  <dcterms:created xsi:type="dcterms:W3CDTF">2024-05-17T12:57:01Z</dcterms:created>
  <dcterms:modified xsi:type="dcterms:W3CDTF">2024-05-20T11:31:22Z</dcterms:modified>
</cp:coreProperties>
</file>