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6\"/>
    </mc:Choice>
  </mc:AlternateContent>
  <bookViews>
    <workbookView xWindow="0" yWindow="0" windowWidth="18210" windowHeight="11610"/>
  </bookViews>
  <sheets>
    <sheet name="List1" sheetId="1" r:id="rId1"/>
  </sheets>
  <definedNames>
    <definedName name="_FiltarBaze" localSheetId="0" hidden="1">List1!$A$7:$M$340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0" i="1" l="1"/>
  <c r="E165" i="1"/>
  <c r="A357" i="1"/>
  <c r="A354" i="1"/>
  <c r="A356" i="1"/>
  <c r="A361" i="1" l="1"/>
  <c r="A359" i="1"/>
  <c r="E303" i="1" l="1"/>
  <c r="E96" i="1"/>
  <c r="E66" i="1"/>
  <c r="E343" i="1" l="1"/>
  <c r="E254" i="1"/>
  <c r="E344" i="1" l="1"/>
  <c r="E118" i="1" l="1"/>
  <c r="E259" i="1"/>
  <c r="E157" i="1"/>
  <c r="E153" i="1"/>
  <c r="E144" i="1"/>
  <c r="E139" i="1"/>
  <c r="E131" i="1"/>
  <c r="E109" i="1"/>
  <c r="E40" i="1"/>
  <c r="E69" i="1"/>
  <c r="A360" i="1"/>
  <c r="E123" i="1" l="1"/>
  <c r="E277" i="1"/>
  <c r="E335" i="1"/>
  <c r="E340" i="1" l="1"/>
  <c r="E41" i="1" l="1"/>
  <c r="E159" i="1" l="1"/>
  <c r="E278" i="1" s="1"/>
  <c r="A365" i="1" l="1"/>
  <c r="E98" i="1"/>
  <c r="E124" i="1" s="1"/>
  <c r="E337" i="1" l="1"/>
  <c r="E341" i="1" s="1"/>
  <c r="E345" i="1" s="1"/>
  <c r="B367" i="1" l="1"/>
</calcChain>
</file>

<file path=xl/sharedStrings.xml><?xml version="1.0" encoding="utf-8"?>
<sst xmlns="http://schemas.openxmlformats.org/spreadsheetml/2006/main" count="1615" uniqueCount="461">
  <si>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</si>
  <si>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</si>
  <si>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</si>
  <si>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</si>
  <si>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</si>
  <si>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</si>
  <si>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</si>
  <si>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</si>
  <si>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</si>
  <si>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</si>
  <si>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</si>
  <si>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</si>
  <si>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</si>
  <si>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</si>
  <si>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</si>
  <si>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</si>
  <si>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</si>
  <si>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</si>
  <si>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</si>
  <si>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</si>
  <si>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</si>
  <si>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</si>
  <si>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</si>
  <si>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</si>
  <si>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</si>
  <si>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</si>
  <si>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</si>
  <si>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Iznošenje i odvoz smeća</t>
  </si>
  <si>
    <t>Čistoća d.o.o.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</si>
  <si>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</si>
  <si>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</si>
  <si>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</si>
  <si>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</si>
  <si>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</si>
  <si>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</si>
  <si>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</si>
  <si>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</si>
  <si>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</si>
  <si>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</si>
  <si>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</si>
  <si>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</si>
  <si>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</si>
  <si>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</si>
  <si>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</si>
  <si>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</si>
  <si>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</si>
  <si>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</si>
  <si>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</si>
  <si>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ZOOM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</si>
  <si>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</si>
  <si>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</si>
  <si>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</si>
  <si>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</si>
  <si>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</si>
  <si>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</si>
  <si>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</si>
  <si>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</si>
  <si>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</si>
  <si>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</si>
  <si>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</si>
  <si>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</si>
  <si>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</si>
  <si>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</si>
  <si>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</si>
  <si>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</si>
  <si>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</si>
  <si>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</si>
  <si>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</si>
  <si>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</si>
  <si>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</si>
  <si>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 xml:space="preserve">AP-SPLIT 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</si>
  <si>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</si>
  <si>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</si>
  <si>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</si>
  <si>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</si>
  <si>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</si>
  <si>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</si>
  <si>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</si>
  <si>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</si>
  <si>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</si>
  <si>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</si>
  <si>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A4</t>
  </si>
  <si>
    <t>Kaštel Gomilica</t>
  </si>
  <si>
    <t>Petra er Pinea j.d.o.o.</t>
  </si>
  <si>
    <t>Stari Grad</t>
  </si>
  <si>
    <t>Upravitelj d.o.o.</t>
  </si>
  <si>
    <t>Elektrotehnička škola split</t>
  </si>
  <si>
    <t>MATERIJALI I SIROVINE</t>
  </si>
  <si>
    <t>69990662180</t>
  </si>
  <si>
    <t>A442 vl. Davor Jelavić Šako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</si>
  <si>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</si>
  <si>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</si>
  <si>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</si>
  <si>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</si>
  <si>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</si>
  <si>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</si>
  <si>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</si>
  <si>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Naknada troškova prijevoza vanjskim suradnicima (bruto iznos)</t>
  </si>
  <si>
    <t>68943537413</t>
  </si>
  <si>
    <t>Trogir holding d.o.o.</t>
  </si>
  <si>
    <t>HDGPP</t>
  </si>
  <si>
    <t>Članarine</t>
  </si>
  <si>
    <t>Službena putovanja</t>
  </si>
  <si>
    <t>Glazbena udruga Opus Sonus</t>
  </si>
  <si>
    <t>Ostale nespomenute usluge</t>
  </si>
  <si>
    <t>Sitni inventar</t>
  </si>
  <si>
    <t>Glazbena škola Varaždin</t>
  </si>
  <si>
    <t>Starboard d.o.o.</t>
  </si>
  <si>
    <t>Umjetnička org. plesna radionica Ilijane Lončar</t>
  </si>
  <si>
    <t>Obzor putovanje d.o.o.</t>
  </si>
  <si>
    <t>Primus d.o.o.</t>
  </si>
  <si>
    <t>Flarent d.o.o.</t>
  </si>
  <si>
    <t>SITNI INVENTAR</t>
  </si>
  <si>
    <t>NAKNADA TROŠKOVA ZAPOSLENIMA</t>
  </si>
  <si>
    <t>BANDIĆ SUNČICA</t>
  </si>
  <si>
    <t>BILAN KORANA</t>
  </si>
  <si>
    <t>DINONI MONIKA</t>
  </si>
  <si>
    <t>DRONGOVSKIJ NIKOLA</t>
  </si>
  <si>
    <t>OREB IVANA</t>
  </si>
  <si>
    <t>JADROLINIJA</t>
  </si>
  <si>
    <t>Rijeka</t>
  </si>
  <si>
    <t>Građa-prodajni centti d.o.o.</t>
  </si>
  <si>
    <t>Solin</t>
  </si>
  <si>
    <t>Narodne novine</t>
  </si>
  <si>
    <t>64546066176</t>
  </si>
  <si>
    <t>Minijatura vl. Vesna Pastuović</t>
  </si>
  <si>
    <t>Bauhaus-Zagreb k.d.</t>
  </si>
  <si>
    <t>Dobri vl. Ante Barić</t>
  </si>
  <si>
    <t>STUPALO PETRA</t>
  </si>
  <si>
    <t>VUČIĆ LUKŠA</t>
  </si>
  <si>
    <t>60174672203</t>
  </si>
  <si>
    <t>85350391741</t>
  </si>
  <si>
    <t>16421430886</t>
  </si>
  <si>
    <t>Požega</t>
  </si>
  <si>
    <t>Dubrovnik</t>
  </si>
  <si>
    <t>Dubrovnik Sun d.o.o.</t>
  </si>
  <si>
    <t>Galija d.o.o.</t>
  </si>
  <si>
    <t>03763221335</t>
  </si>
  <si>
    <t>Ikea Hrvatska d.o.o.</t>
  </si>
  <si>
    <t>Sop</t>
  </si>
  <si>
    <t>A1 d.o.o.</t>
  </si>
  <si>
    <t>09746817380</t>
  </si>
  <si>
    <t>Dugo Selo</t>
  </si>
  <si>
    <t>Varaždin</t>
  </si>
  <si>
    <t>Eurodom trgovina d.o.o.</t>
  </si>
  <si>
    <t>Croatia Airlines d.d.</t>
  </si>
  <si>
    <t>Usluga tekućeg održavanja opreme</t>
  </si>
  <si>
    <t>Lopiž d.o.o.</t>
  </si>
  <si>
    <t>Sculpture computers d.o.o.</t>
  </si>
  <si>
    <t>Cameo franšize d.o.o.</t>
  </si>
  <si>
    <t>MID EXPORT-IMPORT D.O.O.</t>
  </si>
  <si>
    <t>FILIA USLUGE D.O.O.</t>
  </si>
  <si>
    <t>Ribola d.o.o.</t>
  </si>
  <si>
    <t>Kaštel Lukšić</t>
  </si>
  <si>
    <t>Tuš d.o.o.</t>
  </si>
  <si>
    <t>Paula vl. Paljušić Matić Pula</t>
  </si>
  <si>
    <t xml:space="preserve">Flixbus </t>
  </si>
  <si>
    <t>Muzej Iluzija Spit</t>
  </si>
  <si>
    <t>MY TRIP</t>
  </si>
  <si>
    <t>Obvezni pregledi zaposlenika</t>
  </si>
  <si>
    <t>Agramlife osiguranje d.d.</t>
  </si>
  <si>
    <t>Moj kod spektar j.d.o.o.</t>
  </si>
  <si>
    <t>Hotel Varaždin d.o.o.</t>
  </si>
  <si>
    <t>Kotizacija</t>
  </si>
  <si>
    <t>SLOVENIA BALLET TUTU GRAND PRIX</t>
  </si>
  <si>
    <t>IMMCC</t>
  </si>
  <si>
    <t>ĆATIĆ ŽELJKO</t>
  </si>
  <si>
    <t>NAKNADA OSOBAMA IZVAN RADNOG ODNOSA</t>
  </si>
  <si>
    <t>KTC D.D.</t>
  </si>
  <si>
    <t>Križevci</t>
  </si>
  <si>
    <t>23950119865</t>
  </si>
  <si>
    <t>95970838122</t>
  </si>
  <si>
    <t>Osijek</t>
  </si>
  <si>
    <t>87479457713</t>
  </si>
  <si>
    <t>V20 Turizam d.o.o.</t>
  </si>
  <si>
    <t>86266028685</t>
  </si>
  <si>
    <t>03777302074</t>
  </si>
  <si>
    <t>HD-INFO d.o.o.</t>
  </si>
  <si>
    <t>77524206664</t>
  </si>
  <si>
    <t>U.O. Gusar vl. Marko Balić</t>
  </si>
  <si>
    <t>61395607720</t>
  </si>
  <si>
    <t>TAHO-ST d.o.o.</t>
  </si>
  <si>
    <t>02233493040</t>
  </si>
  <si>
    <t>Školska knjiga d.o.o.</t>
  </si>
  <si>
    <t>Literatura, knjige, note</t>
  </si>
  <si>
    <t>Semko d.o.o.</t>
  </si>
  <si>
    <t>Telegram roda vl. Boštjan Jelečević</t>
  </si>
  <si>
    <t>Ostali troškovi</t>
  </si>
  <si>
    <t>ESTA CONFERENCE</t>
  </si>
  <si>
    <t>HOTEL CITY MARIBOR</t>
  </si>
  <si>
    <t>JU MUSIC SCHOOL TIVAT</t>
  </si>
  <si>
    <t>OGŠ Lovre pl. Matačić</t>
  </si>
  <si>
    <t xml:space="preserve">Croata airlines </t>
  </si>
  <si>
    <t>Toral d.o.o.</t>
  </si>
  <si>
    <t xml:space="preserve">Atelier Pavlinić </t>
  </si>
  <si>
    <t>Tramax d.o.o.</t>
  </si>
  <si>
    <t>Lidl Hrvatska d.o.o.</t>
  </si>
  <si>
    <t>VIATOR D.O.O.</t>
  </si>
  <si>
    <t>Elza d.o.o.</t>
  </si>
  <si>
    <t>Tommy d.o.o.</t>
  </si>
  <si>
    <t>Sredstva za čišćenje</t>
  </si>
  <si>
    <t>Pevex d.d.</t>
  </si>
  <si>
    <t>Sesvete</t>
  </si>
  <si>
    <t>Usluge promidžbe i informiranja</t>
  </si>
  <si>
    <t>ZUPAN MARKO</t>
  </si>
  <si>
    <t>LIDMILA DIJANA</t>
  </si>
  <si>
    <t>REPUŠIĆ KATJA</t>
  </si>
  <si>
    <t>PETRAVIĆ IVANA</t>
  </si>
  <si>
    <t>GRUBIŠIĆ LORIS</t>
  </si>
  <si>
    <t>JURKOVIĆ GORANA</t>
  </si>
  <si>
    <t>POROPA ĐIDARA MARTA</t>
  </si>
  <si>
    <t>KLARIN DUNJA</t>
  </si>
  <si>
    <t>VASLE TATJANA</t>
  </si>
  <si>
    <t>SMAILOVIĆ HUART VIOLETA</t>
  </si>
  <si>
    <t>JAGO ALFRED</t>
  </si>
  <si>
    <t>BOŠNJAK IVANA</t>
  </si>
  <si>
    <t>BULIČIĆ MARIO</t>
  </si>
  <si>
    <t>KERUM DAVORKA</t>
  </si>
  <si>
    <t>BAULE IVO</t>
  </si>
  <si>
    <t>PRVINIĆ IVAN</t>
  </si>
  <si>
    <t>RADALJ ANKICA</t>
  </si>
  <si>
    <t>ALLA MODA VL. Vinko Paškalin</t>
  </si>
  <si>
    <t>64731717121</t>
  </si>
  <si>
    <t>66089976432</t>
  </si>
  <si>
    <t>Velika Gorica</t>
  </si>
  <si>
    <t>21270210680</t>
  </si>
  <si>
    <t>71419404424</t>
  </si>
  <si>
    <t>27266677858</t>
  </si>
  <si>
    <t>Acquisitum magnum d.o.o.</t>
  </si>
  <si>
    <t>89836623071</t>
  </si>
  <si>
    <t>Grašo kommerce d.o.o.</t>
  </si>
  <si>
    <t>MIRAKUL D.O.O.</t>
  </si>
  <si>
    <t>42474114531</t>
  </si>
  <si>
    <t>82361710098</t>
  </si>
  <si>
    <t>Projekt prijem j.d.o.o.</t>
  </si>
  <si>
    <t>11685479613</t>
  </si>
  <si>
    <t>Omiš</t>
  </si>
  <si>
    <t>terme lendava turizem in gostinstvo d.o.o.</t>
  </si>
  <si>
    <t>Euro-unit d.o.o.</t>
  </si>
  <si>
    <t>Binar d.o.o.</t>
  </si>
  <si>
    <t>Servis za klavijature Lukić</t>
  </si>
  <si>
    <t>Studio 9 vl. Dragan Radoš</t>
  </si>
  <si>
    <t xml:space="preserve">Maslina </t>
  </si>
  <si>
    <t>Super audio d.o.o.</t>
  </si>
  <si>
    <t>SaXart vl. Nereo Arbula</t>
  </si>
  <si>
    <t>MINA MEDIA VL.</t>
  </si>
  <si>
    <t>Stobreč</t>
  </si>
  <si>
    <t>AUTO 108 j.do.o.</t>
  </si>
  <si>
    <t>Baletna škola vl. Duje Perišin</t>
  </si>
  <si>
    <t>Jafra print d.o.o.</t>
  </si>
  <si>
    <t>ZAJCEV PAVLE</t>
  </si>
  <si>
    <t>Kraš prehrambena industrija d.d.</t>
  </si>
  <si>
    <t>Apartmani Split vl. Dragica Bilić</t>
  </si>
  <si>
    <t>KONZUM D.D.</t>
  </si>
  <si>
    <t>Studenac d.o.o.</t>
  </si>
  <si>
    <t>ROTOR D.O.O.</t>
  </si>
  <si>
    <t>Kartuar 2024</t>
  </si>
  <si>
    <t>Divota d.o.o.</t>
  </si>
  <si>
    <t>Berliner d.o.o.</t>
  </si>
  <si>
    <t>Nebula d.o.o.</t>
  </si>
  <si>
    <t>Aero Studio d.o.o.</t>
  </si>
  <si>
    <t>52359280349</t>
  </si>
  <si>
    <t>Umjetnička organizacija Stojan Stojanov Gančev</t>
  </si>
  <si>
    <t>3299 ostali nespomenuti rashodi</t>
  </si>
  <si>
    <t>MAMIĆ JOSIPA</t>
  </si>
  <si>
    <t>BATOŠ IVAN</t>
  </si>
  <si>
    <t>HILL RENATA</t>
  </si>
  <si>
    <t>FERRARI GIACOMO ENRI</t>
  </si>
  <si>
    <t>PARRINO FRANCESCO</t>
  </si>
  <si>
    <t>MARKOVIĆ ZORAN</t>
  </si>
  <si>
    <t>BRAGA LUCA</t>
  </si>
  <si>
    <t>KLOKK-BRYHN IDA</t>
  </si>
  <si>
    <t>COSTEA MIHAELA</t>
  </si>
  <si>
    <t>WINIARSKI HEDVIG MARIA</t>
  </si>
  <si>
    <t>HALSDORF JEAN</t>
  </si>
  <si>
    <t>TUDORI GORDAN</t>
  </si>
  <si>
    <t>SCHOLER PAUL</t>
  </si>
  <si>
    <t>DUFAY CHRISTOPHER</t>
  </si>
  <si>
    <t xml:space="preserve">ĐUZEL MATE </t>
  </si>
  <si>
    <t>GHIANI RICCARDO</t>
  </si>
  <si>
    <t>LAPA REINIS</t>
  </si>
  <si>
    <t>DOHNAL KAREL</t>
  </si>
  <si>
    <t>MELLEMA TIES HARM</t>
  </si>
  <si>
    <t>BENCE SZEPESI GABOR</t>
  </si>
  <si>
    <t>TROGLAUER MAXINE</t>
  </si>
  <si>
    <t>ŠTELCER SIMON</t>
  </si>
  <si>
    <t xml:space="preserve"> DE GREBBER SEBASTIAN</t>
  </si>
  <si>
    <t>MARUŠIĆ DAMIR</t>
  </si>
  <si>
    <t>PUK TOMIĆ LOVORKA</t>
  </si>
  <si>
    <t>KAHLE ASJA</t>
  </si>
  <si>
    <t>HOTEL INTERNATIONAL GORIZIA</t>
  </si>
  <si>
    <t>Yvone Rocher Enterprise Individuelle</t>
  </si>
  <si>
    <t>Ostali materijali za rad</t>
  </si>
  <si>
    <t>01927380542</t>
  </si>
  <si>
    <t>Ugostiteljski obrt Vanja vl. Vanja Brčić</t>
  </si>
  <si>
    <t>Obt Paula vl. Paula Paljuši Matić</t>
  </si>
  <si>
    <t>Maca d.o.o.</t>
  </si>
  <si>
    <t>Bramil vl.  Željana Pezer</t>
  </si>
  <si>
    <t>03808953530</t>
  </si>
  <si>
    <t>A&amp;M vl. Anka Šiško</t>
  </si>
  <si>
    <t>West Gate Tower d.o.o.</t>
  </si>
  <si>
    <t>Kamarin d.o.o.</t>
  </si>
  <si>
    <t>07833571265</t>
  </si>
  <si>
    <t>62405392824</t>
  </si>
  <si>
    <t>Škare trade d.o.o.</t>
  </si>
  <si>
    <t>Radna I zaštitna obuća I djeća</t>
  </si>
  <si>
    <t>Cian d.o.o.</t>
  </si>
  <si>
    <t xml:space="preserve">Deratizacija </t>
  </si>
  <si>
    <t>HNK SPLIT</t>
  </si>
  <si>
    <t>Condor B&amp;B Split</t>
  </si>
  <si>
    <t>Celić apartmani vl.</t>
  </si>
  <si>
    <t>ST-Vision vl. Andrea Klepo</t>
  </si>
  <si>
    <t>DRUŠTVENO SLOVENSKIH FLAUTISTA</t>
  </si>
  <si>
    <t>MB FRIGO GRUPA D.O.O.</t>
  </si>
  <si>
    <t>O.M. SUPORT D.O.O.</t>
  </si>
  <si>
    <t>YMTE</t>
  </si>
  <si>
    <t>Donacije u naravi</t>
  </si>
  <si>
    <t>DONACIJE I OSTALI RASHODI</t>
  </si>
  <si>
    <t>My Trip</t>
  </si>
  <si>
    <t>FAM BARCELONA</t>
  </si>
  <si>
    <t>Destinacijska agencija Križevci d.o.o.</t>
  </si>
  <si>
    <t>Obrt Net vl. Damir Milova</t>
  </si>
  <si>
    <t>MOT vl. Sunčica Bandić</t>
  </si>
  <si>
    <t>Štikla d.o.o.</t>
  </si>
  <si>
    <t>Muller trgovina Zagreb d.o.o.</t>
  </si>
  <si>
    <t>Gligora delikatesa d.o.o.</t>
  </si>
  <si>
    <t>Kolan</t>
  </si>
  <si>
    <t>Zračna luka Split d.o.o.</t>
  </si>
  <si>
    <t>K.Štafilić</t>
  </si>
  <si>
    <t>Društvo Baletnih umjetnikov Slovenije</t>
  </si>
  <si>
    <t>Jurić Pešić Božo</t>
  </si>
  <si>
    <t>Čuić Hrvoje</t>
  </si>
  <si>
    <t>Isidora Karakaš</t>
  </si>
  <si>
    <t>MATOŠIĆ JAKŠA</t>
  </si>
  <si>
    <t>Lara Jurešić</t>
  </si>
  <si>
    <t>Naknada troškova smještaja vanjskim suradnicima (bruto iznos s doprinosima na bru)</t>
  </si>
  <si>
    <t>BILOKRYNYTSKYI MAKSIM</t>
  </si>
  <si>
    <t>UNUŠIĆ TOMISLAV</t>
  </si>
  <si>
    <t>ŽUPIĆ MATE</t>
  </si>
  <si>
    <t>JURIĆ PEŠIĆ BOŽO</t>
  </si>
  <si>
    <t>ČUIĆ HRVOJE</t>
  </si>
  <si>
    <t>ČIPČIĆ KLARA</t>
  </si>
  <si>
    <t>VUČKOVIĆ DINA</t>
  </si>
  <si>
    <t>Župić Božo</t>
  </si>
  <si>
    <t>IVANIŠEVIĆ PETAR</t>
  </si>
  <si>
    <t>ŠIROVIĆ KARMEN</t>
  </si>
  <si>
    <t>KARAKAŠ ISIDORA</t>
  </si>
  <si>
    <t>KOVAČEVIĆ SANDRA</t>
  </si>
  <si>
    <t>MRVALJ KATARINA</t>
  </si>
  <si>
    <t>12852359105</t>
  </si>
  <si>
    <t>04201603871</t>
  </si>
  <si>
    <t>Cvjećarnica MIS vl. Ivana Radić</t>
  </si>
  <si>
    <t xml:space="preserve">Studentski centar Varaždin </t>
  </si>
  <si>
    <t>Inspiracija vl. Josip Rajević</t>
  </si>
  <si>
    <t>Bobis d.o.o.</t>
  </si>
  <si>
    <t>00278260010</t>
  </si>
  <si>
    <t>Grawe Hrvatska d.d.</t>
  </si>
  <si>
    <t>Osiguranje učenika</t>
  </si>
  <si>
    <t>Kod Damira vl. Damir Čavić</t>
  </si>
  <si>
    <t>Jedinstveni vl. Zvonimir Jurun</t>
  </si>
  <si>
    <t>64945507350</t>
  </si>
  <si>
    <t>Ćavar Tonćo</t>
  </si>
  <si>
    <t>Links d.o.o.</t>
  </si>
  <si>
    <t>Znamen d.o.o.</t>
  </si>
  <si>
    <t>Music Metropolis d.o.o.</t>
  </si>
  <si>
    <t>Telemax d.o.o.</t>
  </si>
  <si>
    <t>Lesnina H d.o.o.</t>
  </si>
  <si>
    <t>Dugopolje</t>
  </si>
  <si>
    <t>Fliba d.o.o.</t>
  </si>
  <si>
    <t>Donji Stupnik</t>
  </si>
  <si>
    <t>Andabaka d.o.o.</t>
  </si>
  <si>
    <t>Adriatic osiguranje d.d.</t>
  </si>
  <si>
    <t>Javni bilježnik Matijana Paradžik</t>
  </si>
  <si>
    <t>Javnobilježničke usluge</t>
  </si>
  <si>
    <t>Dm-drogerie markt d.o.o.</t>
  </si>
  <si>
    <t>SheetMusic Plus none</t>
  </si>
  <si>
    <t>A1 centar d.o.o.</t>
  </si>
  <si>
    <t>Brne d.o.o.</t>
  </si>
  <si>
    <t>Herman beeftink</t>
  </si>
  <si>
    <t>Van okvira vl. Anamarija Školnik</t>
  </si>
  <si>
    <t xml:space="preserve">Opg Majetić Ivan </t>
  </si>
  <si>
    <t>B&amp;B Hotel Uni Hostel Maribor</t>
  </si>
  <si>
    <t>Rodeo d.o.o.</t>
  </si>
  <si>
    <t>Deichmann trgovina obu'om d.o.o.</t>
  </si>
  <si>
    <t>Mass shoes d.o.o.</t>
  </si>
  <si>
    <t>Klanjec</t>
  </si>
  <si>
    <t>ZIA kuća za odmor vl. Sandra Doknjaš</t>
  </si>
  <si>
    <t>RADNA ODJEĆA I OBUĆA</t>
  </si>
  <si>
    <t>Poslovni edukator d.o.o.</t>
  </si>
  <si>
    <t>Kaštel Kambelovac</t>
  </si>
  <si>
    <t>Stručne edukacije</t>
  </si>
  <si>
    <t>E plus d.o.o.</t>
  </si>
  <si>
    <t>Doni Stupnik</t>
  </si>
  <si>
    <t>Glazbeni instrumenti</t>
  </si>
  <si>
    <t>ALCA ZAGREB d.o.o.</t>
  </si>
  <si>
    <t>Mark 2 d.o.o.</t>
  </si>
  <si>
    <t>Enti-šport d.o.o.</t>
  </si>
  <si>
    <t>Zagrab</t>
  </si>
  <si>
    <t>PRIZMIĆ D.O.O.</t>
  </si>
  <si>
    <t>Chal-Tec Gmbh</t>
  </si>
  <si>
    <t>C LAB D.O.O.</t>
  </si>
  <si>
    <t>Čakovec</t>
  </si>
  <si>
    <t>Preobrazba vl. A.Mileta</t>
  </si>
  <si>
    <t>Mariolica d.o.o.</t>
  </si>
  <si>
    <t>Ljekarna S županije</t>
  </si>
  <si>
    <t>Tim art d.o.o.</t>
  </si>
  <si>
    <t>GLAZBENA I SPORTSKA OPREMA</t>
  </si>
  <si>
    <t>RAZRED 23</t>
  </si>
  <si>
    <t>OBVEZA ZA NABAVU NEFINACIJSKE IMOVINE RAZRED 24</t>
  </si>
  <si>
    <t>INTERMOD D.O.O.</t>
  </si>
  <si>
    <t>NORA ŠARIĆ</t>
  </si>
  <si>
    <t>TONČI TRANFIĆ</t>
  </si>
  <si>
    <t>TANJA ČUDINA BRATKOVIĆ</t>
  </si>
  <si>
    <t>HILLARY KARUZZA</t>
  </si>
  <si>
    <t>BOIKO IVAN</t>
  </si>
  <si>
    <t>GRAPPONE DARKO</t>
  </si>
  <si>
    <t>MLAČIĆ ANA</t>
  </si>
  <si>
    <t>RAČUNICA LAURA</t>
  </si>
  <si>
    <t>EMANUEL I DUJE D.O.O.</t>
  </si>
  <si>
    <t>13617491129</t>
  </si>
  <si>
    <t>46756708256</t>
  </si>
  <si>
    <t>95499845648</t>
  </si>
  <si>
    <t>Vitali vl. Velimir Vitali</t>
  </si>
  <si>
    <t>Obrt Antonela vl. Anđela Kunac</t>
  </si>
  <si>
    <t>HDGT</t>
  </si>
  <si>
    <t>A CLASSIC</t>
  </si>
  <si>
    <t>Pristojba</t>
  </si>
  <si>
    <t>Mali muzički atelje</t>
  </si>
  <si>
    <t>ZAJEC D.O.O.</t>
  </si>
  <si>
    <t>Ercon &amp;CO d.o.o.</t>
  </si>
  <si>
    <t>ŽIR D.O.O.</t>
  </si>
  <si>
    <t>OSNOVNA GLAZBENA ŠKOLA KRSTO ODAK</t>
  </si>
  <si>
    <t>MANAS D.O.O.</t>
  </si>
  <si>
    <t>INFORMACIJA O TROŠENJU SREDSTAVA ZA OŽUJAK 2025. GODINE</t>
  </si>
  <si>
    <t>ZAHVALE I SJEĆANJA D.O.O</t>
  </si>
  <si>
    <t>TIBERIUS HOTELS D.O.O.</t>
  </si>
  <si>
    <t>Efi Palace</t>
  </si>
  <si>
    <t>Isplata Sredstava Za Razdoblje: 01.03.2026 Do 31.03.2026</t>
  </si>
  <si>
    <t>ŠARIĆ NORA</t>
  </si>
  <si>
    <t>DREVENŠEK MATIJAŽ</t>
  </si>
  <si>
    <t>SREMEC DRAGAN</t>
  </si>
  <si>
    <t>NESTOROVIĆ SAŠA</t>
  </si>
  <si>
    <t>PAVLOVIĆ MARIJA</t>
  </si>
  <si>
    <t>DUKIĆ ZORAN</t>
  </si>
  <si>
    <t>NOVAK MARINA</t>
  </si>
  <si>
    <t>KAVAZOVIĆ ERMIN</t>
  </si>
  <si>
    <t>DALIBALTAYAN RUBEN</t>
  </si>
  <si>
    <t>KENK KALEBIĆ IVANA</t>
  </si>
  <si>
    <t>RADUNIĆ ROKO</t>
  </si>
  <si>
    <t>VIŠEVIĆ ŠIMUN</t>
  </si>
  <si>
    <t>ZLT VIRTUAL SOLUTIONS vl. Tomislav Grundler</t>
  </si>
  <si>
    <t>64007364353</t>
  </si>
  <si>
    <t>40714007333</t>
  </si>
  <si>
    <t>Zadvarje</t>
  </si>
  <si>
    <t>Makro d.o.o.</t>
  </si>
  <si>
    <t>53696769296</t>
  </si>
  <si>
    <t>Plodine d.o.o.</t>
  </si>
  <si>
    <t>Donja Bistrica</t>
  </si>
  <si>
    <t>Pula</t>
  </si>
  <si>
    <t>Samobor</t>
  </si>
  <si>
    <t>Drniš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</si>
</sst>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4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center"/>
    </xf>
    <xf numFmtId="4" fontId="0" fillId="4" borderId="4" xfId="0" applyNumberFormat="1" applyFill="1" applyBorder="1" applyAlignment="1"/>
    <xf numFmtId="0" fontId="0" fillId="4" borderId="3" xfId="0" applyFill="1" applyBorder="1"/>
    <xf numFmtId="0" fontId="0" fillId="5" borderId="3" xfId="0" applyFill="1" applyBorder="1" applyAlignment="1">
      <alignment horizontal="center"/>
    </xf>
    <xf numFmtId="4" fontId="0" fillId="5" borderId="3" xfId="0" applyNumberFormat="1" applyFill="1" applyBorder="1"/>
    <xf numFmtId="2" fontId="0" fillId="0" borderId="3" xfId="0" applyNumberFormat="1" applyFill="1" applyBorder="1"/>
    <xf numFmtId="4" fontId="0" fillId="4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10" fillId="5" borderId="6" xfId="0" applyFont="1" applyFill="1" applyBorder="1" applyAlignment="1">
      <alignment horizontal="center"/>
    </xf>
    <xf numFmtId="4" fontId="10" fillId="5" borderId="6" xfId="0" applyNumberFormat="1" applyFont="1" applyFill="1" applyBorder="1" applyAlignment="1"/>
    <xf numFmtId="0" fontId="10" fillId="5" borderId="6" xfId="0" applyFont="1" applyFill="1" applyBorder="1" applyAlignment="1"/>
    <xf numFmtId="0" fontId="10" fillId="5" borderId="4" xfId="0" applyFont="1" applyFill="1" applyBorder="1" applyAlignment="1"/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0" fillId="0" borderId="3" xfId="0" applyFill="1" applyBorder="1" applyAlignment="1">
      <alignment horizontal="right"/>
    </xf>
    <xf numFmtId="0" fontId="0" fillId="7" borderId="3" xfId="0" applyFill="1" applyBorder="1" applyAlignment="1">
      <alignment horizontal="center"/>
    </xf>
    <xf numFmtId="4" fontId="0" fillId="7" borderId="4" xfId="0" applyNumberFormat="1" applyFill="1" applyBorder="1"/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4" fontId="6" fillId="4" borderId="3" xfId="0" applyNumberFormat="1" applyFont="1" applyFill="1" applyBorder="1"/>
    <xf numFmtId="4" fontId="6" fillId="7" borderId="3" xfId="0" applyNumberFormat="1" applyFont="1" applyFill="1" applyBorder="1"/>
    <xf numFmtId="0" fontId="6" fillId="0" borderId="3" xfId="0" applyFont="1" applyFill="1" applyBorder="1"/>
    <xf numFmtId="0" fontId="7" fillId="0" borderId="3" xfId="0" applyFont="1" applyBorder="1" applyAlignment="1"/>
    <xf numFmtId="0" fontId="6" fillId="0" borderId="3" xfId="0" applyFont="1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11" fillId="0" borderId="0" xfId="0" applyFont="1"/>
    <xf numFmtId="0" fontId="8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9" borderId="3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6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4" fontId="0" fillId="7" borderId="0" xfId="0" applyNumberFormat="1" applyFill="1"/>
    <xf numFmtId="0" fontId="0" fillId="7" borderId="0" xfId="0" applyFill="1"/>
    <xf numFmtId="4" fontId="0" fillId="5" borderId="0" xfId="0" applyNumberFormat="1" applyFill="1"/>
    <xf numFmtId="0" fontId="0" fillId="5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6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7"/>
  <sheetViews>
    <sheetView tabSelected="1" zoomScale="116" zoomScaleNormal="116" workbookViewId="0">
      <selection activeCell="A4" sqref="A4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41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  <col min="9" max="9" width="9.140625" style="53"/>
  </cols>
  <sheetData>
    <row r="2" spans="1:9" ht="122.25" customHeight="1" x14ac:dyDescent="0.25">
      <c r="A2" s="1" t="s">
        <v>0</v>
      </c>
      <c r="B2" s="2"/>
      <c r="E2" s="4"/>
    </row>
    <row r="3" spans="1:9" ht="23.25" x14ac:dyDescent="0.35">
      <c r="A3" s="5" t="s">
        <v>1</v>
      </c>
      <c r="B3" s="6"/>
      <c r="C3" s="81"/>
      <c r="D3" s="7"/>
      <c r="E3" s="8"/>
      <c r="F3" s="9"/>
      <c r="G3" s="9"/>
    </row>
    <row r="4" spans="1:9" x14ac:dyDescent="0.25">
      <c r="B4" s="2"/>
      <c r="E4" s="4"/>
    </row>
    <row r="5" spans="1:9" x14ac:dyDescent="0.25">
      <c r="A5" s="10" t="s">
        <v>437</v>
      </c>
      <c r="B5" s="2"/>
      <c r="E5" s="4"/>
    </row>
    <row r="6" spans="1:9" ht="15.75" thickBot="1" x14ac:dyDescent="0.3">
      <c r="A6" s="11"/>
      <c r="B6" s="2"/>
      <c r="C6" s="82"/>
      <c r="D6" s="1"/>
      <c r="E6" s="4"/>
    </row>
    <row r="7" spans="1:9" ht="48" thickTop="1" x14ac:dyDescent="0.25">
      <c r="A7" s="12" t="s">
        <v>2</v>
      </c>
      <c r="B7" s="13" t="s">
        <v>3</v>
      </c>
      <c r="C7" s="83" t="s">
        <v>4</v>
      </c>
      <c r="D7" s="14" t="s">
        <v>5</v>
      </c>
      <c r="E7" s="15" t="s">
        <v>6</v>
      </c>
      <c r="F7" s="12" t="s">
        <v>7</v>
      </c>
      <c r="G7" s="16" t="s">
        <v>8</v>
      </c>
      <c r="I7" s="53" t="s">
        <v>39</v>
      </c>
    </row>
    <row r="8" spans="1:9" hidden="1" x14ac:dyDescent="0.25">
      <c r="A8" s="98" t="s">
        <v>119</v>
      </c>
      <c r="B8" s="121">
        <v>38453148181</v>
      </c>
      <c r="C8" s="122" t="s">
        <v>120</v>
      </c>
      <c r="D8" s="99" t="s">
        <v>9</v>
      </c>
      <c r="E8" s="54"/>
      <c r="F8" s="55">
        <v>3211</v>
      </c>
      <c r="G8" s="98" t="s">
        <v>102</v>
      </c>
    </row>
    <row r="9" spans="1:9" hidden="1" x14ac:dyDescent="0.25">
      <c r="A9" s="136" t="s">
        <v>310</v>
      </c>
      <c r="B9" s="121" t="s">
        <v>22</v>
      </c>
      <c r="C9" s="122" t="s">
        <v>22</v>
      </c>
      <c r="D9" s="106" t="s">
        <v>9</v>
      </c>
      <c r="E9" s="54"/>
      <c r="F9" s="55">
        <v>3211</v>
      </c>
      <c r="G9" s="98" t="s">
        <v>102</v>
      </c>
    </row>
    <row r="10" spans="1:9" hidden="1" x14ac:dyDescent="0.25">
      <c r="A10" s="98" t="s">
        <v>400</v>
      </c>
      <c r="B10" s="121">
        <v>54013067722</v>
      </c>
      <c r="C10" s="122" t="s">
        <v>401</v>
      </c>
      <c r="D10" s="106" t="s">
        <v>9</v>
      </c>
      <c r="E10" s="128"/>
      <c r="F10" s="55">
        <v>3211</v>
      </c>
      <c r="G10" s="98" t="s">
        <v>102</v>
      </c>
    </row>
    <row r="11" spans="1:9" x14ac:dyDescent="0.25">
      <c r="A11" s="98" t="s">
        <v>135</v>
      </c>
      <c r="B11" s="96" t="s">
        <v>130</v>
      </c>
      <c r="C11" s="92" t="s">
        <v>134</v>
      </c>
      <c r="D11" s="106" t="s">
        <v>9</v>
      </c>
      <c r="E11" s="54">
        <v>738.5</v>
      </c>
      <c r="F11" s="55">
        <v>3211</v>
      </c>
      <c r="G11" s="98" t="s">
        <v>102</v>
      </c>
      <c r="H11" t="s">
        <v>39</v>
      </c>
    </row>
    <row r="12" spans="1:9" hidden="1" x14ac:dyDescent="0.25">
      <c r="A12" s="98" t="s">
        <v>111</v>
      </c>
      <c r="B12" s="96" t="s">
        <v>131</v>
      </c>
      <c r="C12" s="92" t="s">
        <v>11</v>
      </c>
      <c r="D12" s="106" t="s">
        <v>9</v>
      </c>
      <c r="E12" s="54"/>
      <c r="F12" s="55">
        <v>3211</v>
      </c>
      <c r="G12" s="98" t="s">
        <v>102</v>
      </c>
    </row>
    <row r="13" spans="1:9" hidden="1" x14ac:dyDescent="0.25">
      <c r="A13" s="98" t="s">
        <v>162</v>
      </c>
      <c r="B13" s="96" t="s">
        <v>170</v>
      </c>
      <c r="C13" s="92" t="s">
        <v>143</v>
      </c>
      <c r="D13" s="106" t="s">
        <v>9</v>
      </c>
      <c r="E13" s="54"/>
      <c r="F13" s="55">
        <v>3211</v>
      </c>
      <c r="G13" s="98" t="s">
        <v>102</v>
      </c>
    </row>
    <row r="14" spans="1:9" hidden="1" x14ac:dyDescent="0.25">
      <c r="A14" s="98" t="s">
        <v>110</v>
      </c>
      <c r="B14" s="96" t="s">
        <v>132</v>
      </c>
      <c r="C14" s="92" t="s">
        <v>133</v>
      </c>
      <c r="D14" s="106" t="s">
        <v>9</v>
      </c>
      <c r="E14" s="54"/>
      <c r="F14" s="55">
        <v>3211</v>
      </c>
      <c r="G14" s="98" t="s">
        <v>102</v>
      </c>
    </row>
    <row r="15" spans="1:9" x14ac:dyDescent="0.25">
      <c r="A15" s="98" t="s">
        <v>168</v>
      </c>
      <c r="B15" s="96" t="s">
        <v>171</v>
      </c>
      <c r="C15" s="92" t="s">
        <v>169</v>
      </c>
      <c r="D15" s="106" t="s">
        <v>9</v>
      </c>
      <c r="E15" s="54">
        <v>373.24</v>
      </c>
      <c r="F15" s="55">
        <v>3211</v>
      </c>
      <c r="G15" s="98" t="s">
        <v>102</v>
      </c>
    </row>
    <row r="16" spans="1:9" hidden="1" x14ac:dyDescent="0.25">
      <c r="A16" s="98" t="s">
        <v>145</v>
      </c>
      <c r="B16" s="111">
        <v>24640993045</v>
      </c>
      <c r="C16" s="92" t="s">
        <v>10</v>
      </c>
      <c r="D16" s="106" t="s">
        <v>9</v>
      </c>
      <c r="E16" s="54"/>
      <c r="F16" s="55">
        <v>3211</v>
      </c>
      <c r="G16" s="98" t="s">
        <v>102</v>
      </c>
    </row>
    <row r="17" spans="1:10" hidden="1" x14ac:dyDescent="0.25">
      <c r="A17" s="98" t="s">
        <v>156</v>
      </c>
      <c r="B17" s="59" t="s">
        <v>22</v>
      </c>
      <c r="C17" s="92" t="s">
        <v>22</v>
      </c>
      <c r="D17" s="106" t="s">
        <v>9</v>
      </c>
      <c r="E17" s="54"/>
      <c r="F17" s="55">
        <v>3211</v>
      </c>
      <c r="G17" s="98" t="s">
        <v>102</v>
      </c>
      <c r="J17" t="s">
        <v>39</v>
      </c>
    </row>
    <row r="18" spans="1:10" hidden="1" x14ac:dyDescent="0.25">
      <c r="A18" s="98" t="s">
        <v>189</v>
      </c>
      <c r="B18" s="59" t="s">
        <v>22</v>
      </c>
      <c r="C18" s="92" t="s">
        <v>22</v>
      </c>
      <c r="D18" s="106" t="s">
        <v>9</v>
      </c>
      <c r="E18" s="54"/>
      <c r="F18" s="55">
        <v>3211</v>
      </c>
      <c r="G18" s="98" t="s">
        <v>102</v>
      </c>
    </row>
    <row r="19" spans="1:10" hidden="1" x14ac:dyDescent="0.25">
      <c r="A19" s="98" t="s">
        <v>149</v>
      </c>
      <c r="B19" s="96" t="s">
        <v>173</v>
      </c>
      <c r="C19" s="92" t="s">
        <v>172</v>
      </c>
      <c r="D19" s="106" t="s">
        <v>9</v>
      </c>
      <c r="E19" s="54"/>
      <c r="F19" s="55">
        <v>3211</v>
      </c>
      <c r="G19" s="98" t="s">
        <v>102</v>
      </c>
      <c r="I19" s="53" t="s">
        <v>39</v>
      </c>
    </row>
    <row r="20" spans="1:10" hidden="1" x14ac:dyDescent="0.25">
      <c r="A20" s="109" t="s">
        <v>174</v>
      </c>
      <c r="B20" s="96" t="s">
        <v>175</v>
      </c>
      <c r="C20" s="92" t="s">
        <v>10</v>
      </c>
      <c r="D20" s="106" t="s">
        <v>9</v>
      </c>
      <c r="E20" s="54"/>
      <c r="F20" s="55">
        <v>3211</v>
      </c>
      <c r="G20" s="98" t="s">
        <v>102</v>
      </c>
      <c r="J20" t="s">
        <v>39</v>
      </c>
    </row>
    <row r="21" spans="1:10" hidden="1" x14ac:dyDescent="0.25">
      <c r="A21" s="109" t="s">
        <v>237</v>
      </c>
      <c r="B21" s="59" t="s">
        <v>22</v>
      </c>
      <c r="C21" s="92" t="s">
        <v>22</v>
      </c>
      <c r="D21" s="106" t="s">
        <v>9</v>
      </c>
      <c r="E21" s="54"/>
      <c r="F21" s="55">
        <v>3211</v>
      </c>
      <c r="G21" s="98" t="s">
        <v>102</v>
      </c>
    </row>
    <row r="22" spans="1:10" hidden="1" x14ac:dyDescent="0.25">
      <c r="A22" s="109" t="s">
        <v>197</v>
      </c>
      <c r="B22" s="96" t="s">
        <v>222</v>
      </c>
      <c r="C22" s="92" t="s">
        <v>11</v>
      </c>
      <c r="D22" s="106" t="s">
        <v>9</v>
      </c>
      <c r="E22" s="54"/>
      <c r="F22" s="55">
        <v>3211</v>
      </c>
      <c r="G22" s="98" t="s">
        <v>102</v>
      </c>
    </row>
    <row r="23" spans="1:10" x14ac:dyDescent="0.25">
      <c r="A23" t="s">
        <v>450</v>
      </c>
      <c r="B23" s="59" t="s">
        <v>22</v>
      </c>
      <c r="C23" s="92" t="s">
        <v>22</v>
      </c>
      <c r="D23" s="106" t="s">
        <v>9</v>
      </c>
      <c r="E23" s="54">
        <v>650</v>
      </c>
      <c r="F23" s="55">
        <v>3211</v>
      </c>
      <c r="G23" s="98" t="s">
        <v>102</v>
      </c>
    </row>
    <row r="24" spans="1:10" hidden="1" x14ac:dyDescent="0.25">
      <c r="A24" s="109" t="s">
        <v>151</v>
      </c>
      <c r="B24" s="96" t="s">
        <v>176</v>
      </c>
      <c r="C24" s="92" t="s">
        <v>10</v>
      </c>
      <c r="D24" s="106" t="s">
        <v>9</v>
      </c>
      <c r="E24" s="54"/>
      <c r="F24" s="55">
        <v>3211</v>
      </c>
      <c r="G24" s="98" t="s">
        <v>102</v>
      </c>
      <c r="I24" s="53" t="s">
        <v>39</v>
      </c>
    </row>
    <row r="25" spans="1:10" hidden="1" x14ac:dyDescent="0.25">
      <c r="A25" s="109" t="s">
        <v>255</v>
      </c>
      <c r="B25" s="59" t="s">
        <v>22</v>
      </c>
      <c r="C25" s="92" t="s">
        <v>22</v>
      </c>
      <c r="D25" s="106" t="s">
        <v>9</v>
      </c>
      <c r="E25" s="54"/>
      <c r="F25" s="55">
        <v>3211</v>
      </c>
      <c r="G25" s="98" t="s">
        <v>102</v>
      </c>
    </row>
    <row r="26" spans="1:10" ht="17.25" hidden="1" customHeight="1" x14ac:dyDescent="0.25">
      <c r="A26" s="24" t="s">
        <v>260</v>
      </c>
      <c r="B26" s="96" t="s">
        <v>261</v>
      </c>
      <c r="C26" s="92" t="s">
        <v>10</v>
      </c>
      <c r="D26" s="106" t="s">
        <v>9</v>
      </c>
      <c r="E26" s="54"/>
      <c r="F26" s="55">
        <v>3211</v>
      </c>
      <c r="G26" s="98" t="s">
        <v>102</v>
      </c>
      <c r="H26" t="s">
        <v>39</v>
      </c>
    </row>
    <row r="27" spans="1:10" hidden="1" x14ac:dyDescent="0.25">
      <c r="A27" s="98" t="s">
        <v>158</v>
      </c>
      <c r="B27" s="59" t="s">
        <v>22</v>
      </c>
      <c r="C27" s="92" t="s">
        <v>22</v>
      </c>
      <c r="D27" s="106" t="s">
        <v>9</v>
      </c>
      <c r="E27" s="54"/>
      <c r="F27" s="55">
        <v>3211</v>
      </c>
      <c r="G27" s="98" t="s">
        <v>102</v>
      </c>
    </row>
    <row r="28" spans="1:10" hidden="1" x14ac:dyDescent="0.25">
      <c r="A28" s="98" t="s">
        <v>290</v>
      </c>
      <c r="B28" s="59" t="s">
        <v>22</v>
      </c>
      <c r="C28" s="92" t="s">
        <v>22</v>
      </c>
      <c r="D28" s="106" t="s">
        <v>9</v>
      </c>
      <c r="E28" s="54"/>
      <c r="F28" s="55">
        <v>3211</v>
      </c>
      <c r="G28" s="98" t="s">
        <v>102</v>
      </c>
    </row>
    <row r="29" spans="1:10" hidden="1" x14ac:dyDescent="0.25">
      <c r="A29" s="98" t="s">
        <v>320</v>
      </c>
      <c r="B29" s="59"/>
      <c r="C29" s="92" t="s">
        <v>169</v>
      </c>
      <c r="D29" s="106" t="s">
        <v>9</v>
      </c>
      <c r="E29" s="54"/>
      <c r="F29" s="55">
        <v>3211</v>
      </c>
      <c r="G29" s="98" t="s">
        <v>102</v>
      </c>
      <c r="J29" t="s">
        <v>39</v>
      </c>
    </row>
    <row r="30" spans="1:10" hidden="1" x14ac:dyDescent="0.25">
      <c r="A30" s="98" t="s">
        <v>380</v>
      </c>
      <c r="B30" s="59" t="s">
        <v>22</v>
      </c>
      <c r="C30" s="92" t="s">
        <v>22</v>
      </c>
      <c r="D30" s="106" t="s">
        <v>9</v>
      </c>
      <c r="E30" s="54"/>
      <c r="F30" s="55">
        <v>3211</v>
      </c>
      <c r="G30" s="98" t="s">
        <v>102</v>
      </c>
      <c r="H30" t="s">
        <v>39</v>
      </c>
    </row>
    <row r="31" spans="1:10" x14ac:dyDescent="0.25">
      <c r="A31" s="98" t="s">
        <v>381</v>
      </c>
      <c r="B31" s="59" t="s">
        <v>22</v>
      </c>
      <c r="C31" s="92" t="s">
        <v>22</v>
      </c>
      <c r="D31" s="106" t="s">
        <v>9</v>
      </c>
      <c r="E31" s="54">
        <v>982.6</v>
      </c>
      <c r="F31" s="55">
        <v>3211</v>
      </c>
      <c r="G31" s="98" t="s">
        <v>102</v>
      </c>
    </row>
    <row r="32" spans="1:10" hidden="1" x14ac:dyDescent="0.25">
      <c r="A32" s="17" t="s">
        <v>398</v>
      </c>
      <c r="B32" s="62"/>
      <c r="C32" s="75" t="s">
        <v>11</v>
      </c>
      <c r="D32" s="18" t="s">
        <v>9</v>
      </c>
      <c r="E32" s="156"/>
      <c r="F32" s="17">
        <v>3231</v>
      </c>
      <c r="G32" s="17" t="s">
        <v>71</v>
      </c>
    </row>
    <row r="33" spans="1:11" x14ac:dyDescent="0.25">
      <c r="A33" t="s">
        <v>435</v>
      </c>
      <c r="B33" s="94" t="s">
        <v>451</v>
      </c>
      <c r="C33" s="203" t="s">
        <v>10</v>
      </c>
      <c r="D33" s="18" t="s">
        <v>9</v>
      </c>
      <c r="E33" s="158">
        <v>104.58</v>
      </c>
      <c r="F33" s="55">
        <v>3211</v>
      </c>
      <c r="G33" s="98" t="s">
        <v>102</v>
      </c>
    </row>
    <row r="34" spans="1:11" hidden="1" x14ac:dyDescent="0.25">
      <c r="A34" s="98" t="s">
        <v>386</v>
      </c>
      <c r="B34" s="59" t="s">
        <v>22</v>
      </c>
      <c r="C34" s="92" t="s">
        <v>22</v>
      </c>
      <c r="D34" s="106" t="s">
        <v>9</v>
      </c>
      <c r="E34" s="54"/>
      <c r="F34" s="55">
        <v>3211</v>
      </c>
      <c r="G34" s="98" t="s">
        <v>102</v>
      </c>
    </row>
    <row r="35" spans="1:11" hidden="1" x14ac:dyDescent="0.25">
      <c r="A35" s="98" t="s">
        <v>409</v>
      </c>
      <c r="B35" s="59"/>
      <c r="C35" s="92" t="s">
        <v>51</v>
      </c>
      <c r="D35" s="106" t="s">
        <v>9</v>
      </c>
      <c r="E35" s="128"/>
      <c r="F35" s="55">
        <v>3211</v>
      </c>
      <c r="G35" s="98" t="s">
        <v>102</v>
      </c>
    </row>
    <row r="36" spans="1:11" hidden="1" x14ac:dyDescent="0.25">
      <c r="A36" s="98" t="s">
        <v>352</v>
      </c>
      <c r="B36" s="96" t="s">
        <v>360</v>
      </c>
      <c r="C36" s="92" t="s">
        <v>143</v>
      </c>
      <c r="D36" s="106" t="s">
        <v>9</v>
      </c>
      <c r="E36" s="54"/>
      <c r="F36" s="55">
        <v>3211</v>
      </c>
      <c r="G36" s="98" t="s">
        <v>102</v>
      </c>
    </row>
    <row r="37" spans="1:11" x14ac:dyDescent="0.25">
      <c r="A37" s="98" t="s">
        <v>430</v>
      </c>
      <c r="B37" s="96" t="s">
        <v>452</v>
      </c>
      <c r="C37" s="92" t="s">
        <v>453</v>
      </c>
      <c r="D37" s="106" t="s">
        <v>9</v>
      </c>
      <c r="E37" s="54">
        <v>1745</v>
      </c>
      <c r="F37" s="55">
        <v>3211</v>
      </c>
      <c r="G37" s="98" t="s">
        <v>102</v>
      </c>
    </row>
    <row r="38" spans="1:11" hidden="1" x14ac:dyDescent="0.25">
      <c r="A38" s="98" t="s">
        <v>388</v>
      </c>
      <c r="B38" s="96"/>
      <c r="C38" s="92" t="s">
        <v>389</v>
      </c>
      <c r="D38" s="106" t="s">
        <v>9</v>
      </c>
      <c r="E38" s="54"/>
      <c r="F38" s="55">
        <v>3213</v>
      </c>
      <c r="G38" s="98" t="s">
        <v>390</v>
      </c>
    </row>
    <row r="39" spans="1:11" hidden="1" x14ac:dyDescent="0.25">
      <c r="A39" s="54" t="s">
        <v>291</v>
      </c>
      <c r="B39" s="59" t="s">
        <v>22</v>
      </c>
      <c r="C39" s="92" t="s">
        <v>22</v>
      </c>
      <c r="D39" s="99" t="s">
        <v>9</v>
      </c>
      <c r="E39" s="54"/>
      <c r="F39" s="55">
        <v>3211</v>
      </c>
      <c r="G39" s="98" t="s">
        <v>102</v>
      </c>
      <c r="J39" t="s">
        <v>39</v>
      </c>
      <c r="K39" t="s">
        <v>39</v>
      </c>
    </row>
    <row r="40" spans="1:11" x14ac:dyDescent="0.25">
      <c r="A40" s="196"/>
      <c r="B40" s="197"/>
      <c r="C40" s="197"/>
      <c r="D40" s="198"/>
      <c r="E40" s="100">
        <f>SUM(E8:E39)</f>
        <v>4593.92</v>
      </c>
      <c r="F40" s="199"/>
      <c r="G40" s="199"/>
      <c r="J40" t="s">
        <v>39</v>
      </c>
    </row>
    <row r="41" spans="1:11" x14ac:dyDescent="0.25">
      <c r="A41" s="200" t="s">
        <v>113</v>
      </c>
      <c r="B41" s="201"/>
      <c r="C41" s="201"/>
      <c r="D41" s="202"/>
      <c r="E41" s="101">
        <f>E40</f>
        <v>4593.92</v>
      </c>
      <c r="F41" s="200"/>
      <c r="G41" s="202"/>
    </row>
    <row r="42" spans="1:11" x14ac:dyDescent="0.25">
      <c r="A42" s="154" t="s">
        <v>394</v>
      </c>
      <c r="B42" s="152"/>
      <c r="C42" s="152" t="s">
        <v>10</v>
      </c>
      <c r="D42" s="143" t="s">
        <v>9</v>
      </c>
      <c r="E42" s="151">
        <v>726.33</v>
      </c>
      <c r="F42" s="167">
        <v>3221</v>
      </c>
      <c r="G42" s="153" t="s">
        <v>200</v>
      </c>
    </row>
    <row r="43" spans="1:11" x14ac:dyDescent="0.25">
      <c r="A43" s="154" t="s">
        <v>425</v>
      </c>
      <c r="B43" s="152"/>
      <c r="C43" s="152"/>
      <c r="D43" s="143" t="s">
        <v>9</v>
      </c>
      <c r="E43" s="151">
        <v>56.25</v>
      </c>
      <c r="F43" s="167">
        <v>3221</v>
      </c>
      <c r="G43" s="153" t="s">
        <v>184</v>
      </c>
    </row>
    <row r="44" spans="1:11" s="53" customFormat="1" x14ac:dyDescent="0.25">
      <c r="A44" s="98" t="s">
        <v>73</v>
      </c>
      <c r="B44" s="96" t="s">
        <v>78</v>
      </c>
      <c r="C44" s="92" t="s">
        <v>11</v>
      </c>
      <c r="D44" s="143" t="s">
        <v>9</v>
      </c>
      <c r="E44" s="128">
        <v>1262.17</v>
      </c>
      <c r="F44" s="55">
        <v>3221</v>
      </c>
      <c r="G44" s="98" t="s">
        <v>74</v>
      </c>
    </row>
    <row r="45" spans="1:11" s="53" customFormat="1" hidden="1" x14ac:dyDescent="0.25">
      <c r="A45" s="98" t="s">
        <v>239</v>
      </c>
      <c r="B45" s="96" t="s">
        <v>293</v>
      </c>
      <c r="C45" s="92" t="s">
        <v>11</v>
      </c>
      <c r="D45" s="143" t="s">
        <v>9</v>
      </c>
      <c r="E45" s="128"/>
      <c r="F45" s="55">
        <v>3221</v>
      </c>
      <c r="G45" s="98" t="s">
        <v>74</v>
      </c>
      <c r="K45" s="53" t="s">
        <v>39</v>
      </c>
    </row>
    <row r="46" spans="1:11" s="53" customFormat="1" hidden="1" x14ac:dyDescent="0.25">
      <c r="A46" s="98" t="s">
        <v>123</v>
      </c>
      <c r="B46" s="96" t="s">
        <v>124</v>
      </c>
      <c r="C46" s="92" t="s">
        <v>10</v>
      </c>
      <c r="D46" s="143" t="s">
        <v>9</v>
      </c>
      <c r="E46" s="54"/>
      <c r="F46" s="55">
        <v>3221</v>
      </c>
      <c r="G46" s="98" t="s">
        <v>74</v>
      </c>
    </row>
    <row r="47" spans="1:11" s="53" customFormat="1" hidden="1" x14ac:dyDescent="0.25">
      <c r="A47" s="98" t="s">
        <v>196</v>
      </c>
      <c r="B47" s="96" t="s">
        <v>223</v>
      </c>
      <c r="C47" s="92" t="s">
        <v>224</v>
      </c>
      <c r="D47" s="143" t="s">
        <v>9</v>
      </c>
      <c r="E47" s="128"/>
      <c r="F47" s="55">
        <v>3221</v>
      </c>
      <c r="G47" s="98" t="s">
        <v>74</v>
      </c>
      <c r="I47" s="53" t="s">
        <v>39</v>
      </c>
    </row>
    <row r="48" spans="1:11" s="53" customFormat="1" hidden="1" x14ac:dyDescent="0.25">
      <c r="A48" s="98" t="s">
        <v>195</v>
      </c>
      <c r="B48" s="96" t="s">
        <v>225</v>
      </c>
      <c r="C48" s="92" t="s">
        <v>11</v>
      </c>
      <c r="D48" s="143" t="s">
        <v>9</v>
      </c>
      <c r="E48" s="128"/>
      <c r="F48" s="55">
        <v>3221</v>
      </c>
      <c r="G48" s="98" t="s">
        <v>74</v>
      </c>
      <c r="I48" s="53" t="s">
        <v>39</v>
      </c>
    </row>
    <row r="49" spans="1:11" s="53" customFormat="1" x14ac:dyDescent="0.25">
      <c r="A49" s="98" t="s">
        <v>376</v>
      </c>
      <c r="B49" s="96" t="s">
        <v>226</v>
      </c>
      <c r="C49" s="92" t="s">
        <v>11</v>
      </c>
      <c r="D49" s="143" t="s">
        <v>9</v>
      </c>
      <c r="E49" s="128">
        <v>9.4</v>
      </c>
      <c r="F49" s="55">
        <v>3221</v>
      </c>
      <c r="G49" s="98" t="s">
        <v>74</v>
      </c>
      <c r="K49" s="53" t="s">
        <v>39</v>
      </c>
    </row>
    <row r="50" spans="1:11" s="53" customFormat="1" hidden="1" x14ac:dyDescent="0.25">
      <c r="A50" s="98" t="s">
        <v>193</v>
      </c>
      <c r="B50" s="96" t="s">
        <v>227</v>
      </c>
      <c r="C50" s="92" t="s">
        <v>11</v>
      </c>
      <c r="D50" s="143" t="s">
        <v>9</v>
      </c>
      <c r="E50" s="128"/>
      <c r="F50" s="55">
        <v>3221</v>
      </c>
      <c r="G50" s="98" t="s">
        <v>74</v>
      </c>
      <c r="I50" s="53" t="s">
        <v>39</v>
      </c>
      <c r="J50" s="53" t="s">
        <v>39</v>
      </c>
    </row>
    <row r="51" spans="1:11" s="53" customFormat="1" ht="14.25" hidden="1" customHeight="1" x14ac:dyDescent="0.25">
      <c r="A51" s="98" t="s">
        <v>228</v>
      </c>
      <c r="B51" s="96" t="s">
        <v>229</v>
      </c>
      <c r="C51" s="92" t="s">
        <v>10</v>
      </c>
      <c r="D51" s="143" t="s">
        <v>9</v>
      </c>
      <c r="E51" s="128"/>
      <c r="F51" s="55">
        <v>3221</v>
      </c>
      <c r="G51" s="98" t="s">
        <v>74</v>
      </c>
      <c r="I51" s="53" t="s">
        <v>39</v>
      </c>
    </row>
    <row r="52" spans="1:11" s="53" customFormat="1" hidden="1" x14ac:dyDescent="0.25">
      <c r="A52" s="98" t="s">
        <v>177</v>
      </c>
      <c r="B52" s="96" t="s">
        <v>178</v>
      </c>
      <c r="C52" s="92" t="s">
        <v>10</v>
      </c>
      <c r="D52" s="143" t="s">
        <v>9</v>
      </c>
      <c r="E52" s="128"/>
      <c r="F52" s="55">
        <v>3221</v>
      </c>
      <c r="G52" s="98" t="s">
        <v>74</v>
      </c>
    </row>
    <row r="53" spans="1:11" s="53" customFormat="1" hidden="1" x14ac:dyDescent="0.25">
      <c r="A53" s="98" t="s">
        <v>183</v>
      </c>
      <c r="B53" s="96" t="s">
        <v>22</v>
      </c>
      <c r="C53" s="92" t="s">
        <v>10</v>
      </c>
      <c r="D53" s="143" t="s">
        <v>9</v>
      </c>
      <c r="E53" s="128"/>
      <c r="F53" s="55">
        <v>3221</v>
      </c>
      <c r="G53" s="98" t="s">
        <v>184</v>
      </c>
    </row>
    <row r="54" spans="1:11" s="53" customFormat="1" hidden="1" x14ac:dyDescent="0.25">
      <c r="A54" s="98" t="s">
        <v>363</v>
      </c>
      <c r="B54" s="96" t="s">
        <v>420</v>
      </c>
      <c r="C54" s="142" t="s">
        <v>10</v>
      </c>
      <c r="D54" s="143" t="s">
        <v>9</v>
      </c>
      <c r="E54" s="128"/>
      <c r="F54" s="55">
        <v>3221</v>
      </c>
      <c r="G54" s="98" t="s">
        <v>184</v>
      </c>
    </row>
    <row r="55" spans="1:11" s="53" customFormat="1" hidden="1" x14ac:dyDescent="0.25">
      <c r="A55" s="98" t="s">
        <v>199</v>
      </c>
      <c r="B55" s="95">
        <v>31869636818</v>
      </c>
      <c r="C55" s="93" t="s">
        <v>11</v>
      </c>
      <c r="D55" s="144" t="s">
        <v>9</v>
      </c>
      <c r="E55" s="128"/>
      <c r="F55" s="55">
        <v>3221</v>
      </c>
      <c r="G55" s="17" t="s">
        <v>200</v>
      </c>
    </row>
    <row r="56" spans="1:11" s="53" customFormat="1" x14ac:dyDescent="0.25">
      <c r="A56" s="98" t="s">
        <v>374</v>
      </c>
      <c r="B56" s="95"/>
      <c r="C56" s="93" t="s">
        <v>10</v>
      </c>
      <c r="D56" s="144" t="s">
        <v>9</v>
      </c>
      <c r="E56" s="128">
        <v>5.95</v>
      </c>
      <c r="F56" s="55">
        <v>3221</v>
      </c>
      <c r="G56" s="17" t="s">
        <v>200</v>
      </c>
      <c r="H56" s="53" t="s">
        <v>39</v>
      </c>
    </row>
    <row r="57" spans="1:11" s="53" customFormat="1" hidden="1" x14ac:dyDescent="0.25">
      <c r="A57" s="98" t="s">
        <v>365</v>
      </c>
      <c r="B57" s="95"/>
      <c r="C57" s="93"/>
      <c r="D57" s="144" t="s">
        <v>9</v>
      </c>
      <c r="E57" s="128"/>
      <c r="F57" s="55">
        <v>3221</v>
      </c>
      <c r="G57" s="98" t="s">
        <v>74</v>
      </c>
    </row>
    <row r="58" spans="1:11" ht="13.5" hidden="1" customHeight="1" x14ac:dyDescent="0.25">
      <c r="A58" s="102" t="s">
        <v>81</v>
      </c>
      <c r="B58" s="103">
        <v>23164877659</v>
      </c>
      <c r="C58" s="99" t="s">
        <v>82</v>
      </c>
      <c r="D58" s="145" t="s">
        <v>9</v>
      </c>
      <c r="E58" s="129"/>
      <c r="F58" s="104">
        <v>3221</v>
      </c>
      <c r="G58" s="17" t="s">
        <v>200</v>
      </c>
      <c r="H58" s="53"/>
      <c r="J58" t="s">
        <v>39</v>
      </c>
      <c r="K58" t="s">
        <v>39</v>
      </c>
    </row>
    <row r="59" spans="1:11" hidden="1" x14ac:dyDescent="0.25">
      <c r="A59" s="60" t="s">
        <v>127</v>
      </c>
      <c r="B59" s="26" t="s">
        <v>22</v>
      </c>
      <c r="C59" s="26" t="s">
        <v>22</v>
      </c>
      <c r="D59" s="27" t="s">
        <v>9</v>
      </c>
      <c r="E59" s="23"/>
      <c r="F59" s="27">
        <v>3221</v>
      </c>
      <c r="G59" s="28" t="s">
        <v>292</v>
      </c>
      <c r="H59" s="53" t="s">
        <v>39</v>
      </c>
      <c r="I59" s="53" t="s">
        <v>39</v>
      </c>
    </row>
    <row r="60" spans="1:11" hidden="1" x14ac:dyDescent="0.25">
      <c r="A60" s="60" t="s">
        <v>313</v>
      </c>
      <c r="B60" s="134">
        <v>61155890230</v>
      </c>
      <c r="C60" s="137" t="s">
        <v>10</v>
      </c>
      <c r="D60" s="27" t="s">
        <v>9</v>
      </c>
      <c r="E60" s="23"/>
      <c r="F60" s="27">
        <v>3221</v>
      </c>
      <c r="G60" s="17" t="s">
        <v>200</v>
      </c>
      <c r="H60" s="53"/>
    </row>
    <row r="61" spans="1:11" hidden="1" x14ac:dyDescent="0.25">
      <c r="A61" s="60" t="s">
        <v>364</v>
      </c>
      <c r="B61" s="141">
        <v>41395734731</v>
      </c>
      <c r="C61" s="137" t="s">
        <v>11</v>
      </c>
      <c r="D61" s="27" t="s">
        <v>9</v>
      </c>
      <c r="E61" s="23"/>
      <c r="F61" s="27">
        <v>3221</v>
      </c>
      <c r="G61" s="28" t="s">
        <v>292</v>
      </c>
      <c r="H61" s="53"/>
    </row>
    <row r="62" spans="1:11" hidden="1" x14ac:dyDescent="0.25">
      <c r="A62" s="60" t="s">
        <v>366</v>
      </c>
      <c r="B62" s="141"/>
      <c r="C62" s="137" t="s">
        <v>367</v>
      </c>
      <c r="D62" s="27" t="s">
        <v>9</v>
      </c>
      <c r="E62" s="23"/>
      <c r="F62" s="27">
        <v>3221</v>
      </c>
      <c r="G62" s="28" t="s">
        <v>292</v>
      </c>
      <c r="H62" s="53"/>
    </row>
    <row r="63" spans="1:11" hidden="1" x14ac:dyDescent="0.25">
      <c r="A63" s="60" t="s">
        <v>370</v>
      </c>
      <c r="B63" s="141">
        <v>72859545484</v>
      </c>
      <c r="C63" s="137" t="s">
        <v>11</v>
      </c>
      <c r="D63" s="27" t="s">
        <v>9</v>
      </c>
      <c r="E63" s="23"/>
      <c r="F63" s="55">
        <v>3221</v>
      </c>
      <c r="G63" s="98" t="s">
        <v>74</v>
      </c>
      <c r="H63" s="53"/>
    </row>
    <row r="64" spans="1:11" hidden="1" x14ac:dyDescent="0.25">
      <c r="A64" s="60" t="s">
        <v>404</v>
      </c>
      <c r="B64" s="157">
        <v>71474870971</v>
      </c>
      <c r="C64" s="137" t="s">
        <v>367</v>
      </c>
      <c r="D64" s="27" t="s">
        <v>9</v>
      </c>
      <c r="E64" s="23"/>
      <c r="F64" s="27">
        <v>3221</v>
      </c>
      <c r="G64" s="17" t="s">
        <v>200</v>
      </c>
      <c r="H64" s="53"/>
    </row>
    <row r="65" spans="1:9" hidden="1" x14ac:dyDescent="0.25">
      <c r="A65" s="60" t="s">
        <v>375</v>
      </c>
      <c r="B65" s="141" t="s">
        <v>22</v>
      </c>
      <c r="C65" s="137" t="s">
        <v>22</v>
      </c>
      <c r="D65" s="27" t="s">
        <v>9</v>
      </c>
      <c r="E65" s="23"/>
      <c r="F65" s="27">
        <v>3221</v>
      </c>
      <c r="G65" s="28" t="s">
        <v>74</v>
      </c>
      <c r="H65" s="53"/>
    </row>
    <row r="66" spans="1:9" x14ac:dyDescent="0.25">
      <c r="A66" s="60" t="s">
        <v>378</v>
      </c>
      <c r="B66" s="141" t="s">
        <v>22</v>
      </c>
      <c r="C66" s="137" t="s">
        <v>22</v>
      </c>
      <c r="D66" s="27" t="s">
        <v>9</v>
      </c>
      <c r="E66" s="23">
        <f>1.75+91.35</f>
        <v>93.1</v>
      </c>
      <c r="F66" s="27">
        <v>3221</v>
      </c>
      <c r="G66" s="28" t="s">
        <v>74</v>
      </c>
      <c r="H66" s="53"/>
    </row>
    <row r="67" spans="1:9" hidden="1" x14ac:dyDescent="0.25">
      <c r="A67" s="60" t="s">
        <v>324</v>
      </c>
      <c r="B67" s="157">
        <v>84698789700</v>
      </c>
      <c r="C67" s="137" t="s">
        <v>10</v>
      </c>
      <c r="D67" s="27" t="s">
        <v>9</v>
      </c>
      <c r="E67" s="23"/>
      <c r="F67" s="27">
        <v>3221</v>
      </c>
      <c r="G67" s="28" t="s">
        <v>74</v>
      </c>
      <c r="H67" s="53"/>
    </row>
    <row r="68" spans="1:9" ht="13.5" hidden="1" customHeight="1" x14ac:dyDescent="0.25">
      <c r="A68" s="102" t="s">
        <v>221</v>
      </c>
      <c r="B68" s="117" t="s">
        <v>22</v>
      </c>
      <c r="C68" s="99" t="s">
        <v>22</v>
      </c>
      <c r="D68" s="145" t="s">
        <v>9</v>
      </c>
      <c r="E68" s="129"/>
      <c r="F68" s="104">
        <v>3221</v>
      </c>
      <c r="G68" s="17" t="s">
        <v>200</v>
      </c>
      <c r="H68" s="53"/>
    </row>
    <row r="69" spans="1:9" x14ac:dyDescent="0.25">
      <c r="A69" s="180" t="s">
        <v>12</v>
      </c>
      <c r="B69" s="181"/>
      <c r="C69" s="181"/>
      <c r="D69" s="182"/>
      <c r="E69" s="25">
        <f>SUM(E42:E68)</f>
        <v>2153.1999999999998</v>
      </c>
      <c r="F69" s="183"/>
      <c r="G69" s="183"/>
      <c r="H69" s="53"/>
    </row>
    <row r="70" spans="1:9" x14ac:dyDescent="0.25">
      <c r="A70" s="60" t="s">
        <v>107</v>
      </c>
      <c r="B70" s="87">
        <v>29851677029</v>
      </c>
      <c r="C70" s="88" t="s">
        <v>11</v>
      </c>
      <c r="D70" s="18" t="s">
        <v>9</v>
      </c>
      <c r="E70" s="23">
        <v>263.10000000000002</v>
      </c>
      <c r="F70" s="79">
        <v>3222</v>
      </c>
      <c r="G70" s="17" t="s">
        <v>79</v>
      </c>
      <c r="H70" s="53"/>
    </row>
    <row r="71" spans="1:9" hidden="1" x14ac:dyDescent="0.25">
      <c r="A71" s="60" t="s">
        <v>230</v>
      </c>
      <c r="B71" s="114">
        <v>29362779669</v>
      </c>
      <c r="C71" s="88" t="s">
        <v>11</v>
      </c>
      <c r="D71" s="18" t="s">
        <v>9</v>
      </c>
      <c r="E71" s="23"/>
      <c r="F71" s="114">
        <v>3222</v>
      </c>
      <c r="G71" s="17" t="s">
        <v>79</v>
      </c>
      <c r="H71" s="53"/>
    </row>
    <row r="72" spans="1:9" x14ac:dyDescent="0.25">
      <c r="A72" s="60" t="s">
        <v>147</v>
      </c>
      <c r="B72" s="90">
        <v>77290621540</v>
      </c>
      <c r="C72" s="88" t="s">
        <v>11</v>
      </c>
      <c r="D72" s="18" t="s">
        <v>9</v>
      </c>
      <c r="E72" s="23">
        <v>54</v>
      </c>
      <c r="F72" s="90">
        <v>3222</v>
      </c>
      <c r="G72" s="17" t="s">
        <v>79</v>
      </c>
      <c r="H72" s="53"/>
      <c r="I72" s="53" t="s">
        <v>39</v>
      </c>
    </row>
    <row r="73" spans="1:9" x14ac:dyDescent="0.25">
      <c r="A73" s="98" t="s">
        <v>196</v>
      </c>
      <c r="B73" s="96" t="s">
        <v>223</v>
      </c>
      <c r="C73" s="92" t="s">
        <v>224</v>
      </c>
      <c r="D73" s="143" t="s">
        <v>9</v>
      </c>
      <c r="E73" s="128">
        <v>6.6</v>
      </c>
      <c r="F73" s="55">
        <v>3221</v>
      </c>
      <c r="G73" s="98" t="s">
        <v>74</v>
      </c>
      <c r="H73" s="53"/>
    </row>
    <row r="74" spans="1:9" hidden="1" x14ac:dyDescent="0.25">
      <c r="A74" s="60" t="s">
        <v>136</v>
      </c>
      <c r="B74" s="94" t="s">
        <v>137</v>
      </c>
      <c r="C74" s="88" t="s">
        <v>11</v>
      </c>
      <c r="D74" s="18" t="s">
        <v>9</v>
      </c>
      <c r="E74" s="23"/>
      <c r="F74" s="24">
        <v>3222</v>
      </c>
      <c r="G74" s="17" t="s">
        <v>79</v>
      </c>
      <c r="H74" s="53"/>
    </row>
    <row r="75" spans="1:9" hidden="1" x14ac:dyDescent="0.25">
      <c r="A75" s="60" t="s">
        <v>185</v>
      </c>
      <c r="B75" s="94" t="s">
        <v>233</v>
      </c>
      <c r="C75" s="88" t="s">
        <v>11</v>
      </c>
      <c r="D75" s="18" t="s">
        <v>9</v>
      </c>
      <c r="E75" s="23"/>
      <c r="F75" s="24">
        <v>3222</v>
      </c>
      <c r="G75" s="17" t="s">
        <v>79</v>
      </c>
      <c r="H75" s="53"/>
    </row>
    <row r="76" spans="1:9" ht="15.75" hidden="1" customHeight="1" x14ac:dyDescent="0.25">
      <c r="A76" s="60" t="s">
        <v>231</v>
      </c>
      <c r="B76" s="94" t="s">
        <v>232</v>
      </c>
      <c r="C76" s="88" t="s">
        <v>11</v>
      </c>
      <c r="D76" s="18" t="s">
        <v>9</v>
      </c>
      <c r="E76" s="23"/>
      <c r="F76" s="24">
        <v>3222</v>
      </c>
      <c r="G76" s="17" t="s">
        <v>79</v>
      </c>
      <c r="H76" s="53"/>
    </row>
    <row r="77" spans="1:9" x14ac:dyDescent="0.25">
      <c r="A77" s="60" t="s">
        <v>234</v>
      </c>
      <c r="B77" s="94" t="s">
        <v>235</v>
      </c>
      <c r="C77" s="88" t="s">
        <v>11</v>
      </c>
      <c r="D77" s="18" t="s">
        <v>9</v>
      </c>
      <c r="E77" s="23">
        <v>131.80000000000001</v>
      </c>
      <c r="F77" s="24">
        <v>3222</v>
      </c>
      <c r="G77" s="17" t="s">
        <v>79</v>
      </c>
      <c r="H77" s="53"/>
    </row>
    <row r="78" spans="1:9" hidden="1" x14ac:dyDescent="0.25">
      <c r="A78" s="60" t="s">
        <v>155</v>
      </c>
      <c r="B78" s="26" t="s">
        <v>22</v>
      </c>
      <c r="C78" s="88" t="s">
        <v>22</v>
      </c>
      <c r="D78" s="21" t="s">
        <v>9</v>
      </c>
      <c r="E78" s="23"/>
      <c r="F78" s="24">
        <v>3222</v>
      </c>
      <c r="G78" s="17" t="s">
        <v>79</v>
      </c>
      <c r="H78" s="53"/>
    </row>
    <row r="79" spans="1:9" hidden="1" x14ac:dyDescent="0.25">
      <c r="A79" s="60" t="s">
        <v>248</v>
      </c>
      <c r="B79" s="26" t="s">
        <v>22</v>
      </c>
      <c r="C79" s="88" t="s">
        <v>22</v>
      </c>
      <c r="D79" s="21" t="s">
        <v>9</v>
      </c>
      <c r="E79" s="23"/>
      <c r="F79" s="24">
        <v>3222</v>
      </c>
      <c r="G79" s="17" t="s">
        <v>79</v>
      </c>
      <c r="H79" s="53"/>
      <c r="I79" s="53" t="s">
        <v>39</v>
      </c>
    </row>
    <row r="80" spans="1:9" x14ac:dyDescent="0.25">
      <c r="A80" s="98" t="s">
        <v>168</v>
      </c>
      <c r="B80" s="96" t="s">
        <v>171</v>
      </c>
      <c r="C80" s="92" t="s">
        <v>169</v>
      </c>
      <c r="D80" s="106" t="s">
        <v>9</v>
      </c>
      <c r="E80" s="23">
        <v>88.3</v>
      </c>
      <c r="F80" s="24">
        <v>3222</v>
      </c>
      <c r="G80" s="17" t="s">
        <v>79</v>
      </c>
      <c r="H80" s="53"/>
    </row>
    <row r="81" spans="1:12" x14ac:dyDescent="0.25">
      <c r="A81" s="60" t="s">
        <v>179</v>
      </c>
      <c r="B81" s="26" t="s">
        <v>22</v>
      </c>
      <c r="C81" s="88" t="s">
        <v>22</v>
      </c>
      <c r="D81" s="21" t="s">
        <v>9</v>
      </c>
      <c r="E81" s="23">
        <v>5643.05</v>
      </c>
      <c r="F81" s="24">
        <v>3222</v>
      </c>
      <c r="G81" s="17" t="s">
        <v>79</v>
      </c>
      <c r="H81" s="53"/>
      <c r="I81" s="53" t="s">
        <v>39</v>
      </c>
    </row>
    <row r="82" spans="1:12" hidden="1" x14ac:dyDescent="0.25">
      <c r="A82" s="60" t="s">
        <v>242</v>
      </c>
      <c r="B82" s="26">
        <v>89936314980</v>
      </c>
      <c r="C82" s="88" t="s">
        <v>11</v>
      </c>
      <c r="D82" s="21" t="s">
        <v>9</v>
      </c>
      <c r="E82" s="23"/>
      <c r="F82" s="17">
        <v>3222</v>
      </c>
      <c r="G82" s="17" t="s">
        <v>79</v>
      </c>
      <c r="H82" s="53"/>
    </row>
    <row r="83" spans="1:12" hidden="1" x14ac:dyDescent="0.25">
      <c r="A83" s="60" t="s">
        <v>152</v>
      </c>
      <c r="B83" s="94" t="s">
        <v>180</v>
      </c>
      <c r="C83" s="88" t="s">
        <v>153</v>
      </c>
      <c r="D83" s="78" t="s">
        <v>9</v>
      </c>
      <c r="E83" s="23"/>
      <c r="F83" s="17">
        <v>3222</v>
      </c>
      <c r="G83" s="17" t="s">
        <v>79</v>
      </c>
      <c r="H83" s="53"/>
      <c r="J83" t="s">
        <v>39</v>
      </c>
    </row>
    <row r="84" spans="1:12" hidden="1" x14ac:dyDescent="0.25">
      <c r="A84" s="60" t="s">
        <v>405</v>
      </c>
      <c r="B84" s="94" t="s">
        <v>421</v>
      </c>
      <c r="C84" s="88" t="s">
        <v>11</v>
      </c>
      <c r="D84" s="78" t="s">
        <v>9</v>
      </c>
      <c r="E84" s="23"/>
      <c r="F84" s="17">
        <v>3222</v>
      </c>
      <c r="G84" s="17" t="s">
        <v>79</v>
      </c>
      <c r="H84" s="53"/>
    </row>
    <row r="85" spans="1:12" hidden="1" x14ac:dyDescent="0.25">
      <c r="A85" s="60" t="s">
        <v>295</v>
      </c>
      <c r="B85" s="132" t="s">
        <v>22</v>
      </c>
      <c r="C85" s="88" t="s">
        <v>22</v>
      </c>
      <c r="D85" s="78" t="s">
        <v>9</v>
      </c>
      <c r="E85" s="23"/>
      <c r="F85" s="17">
        <v>3222</v>
      </c>
      <c r="G85" s="17" t="s">
        <v>79</v>
      </c>
      <c r="H85" s="53"/>
    </row>
    <row r="86" spans="1:12" x14ac:dyDescent="0.25">
      <c r="A86" s="60" t="s">
        <v>454</v>
      </c>
      <c r="B86" s="132" t="s">
        <v>455</v>
      </c>
      <c r="C86" s="88" t="s">
        <v>367</v>
      </c>
      <c r="D86" s="78" t="s">
        <v>9</v>
      </c>
      <c r="E86" s="23">
        <v>22.75</v>
      </c>
      <c r="F86" s="17">
        <v>3222</v>
      </c>
      <c r="G86" s="17" t="s">
        <v>79</v>
      </c>
      <c r="H86" s="53"/>
    </row>
    <row r="87" spans="1:12" s="53" customFormat="1" hidden="1" x14ac:dyDescent="0.25">
      <c r="A87" s="60" t="s">
        <v>254</v>
      </c>
      <c r="B87" s="94"/>
      <c r="C87" s="88" t="s">
        <v>236</v>
      </c>
      <c r="D87" s="78" t="s">
        <v>9</v>
      </c>
      <c r="E87" s="23"/>
      <c r="F87" s="17">
        <v>3222</v>
      </c>
      <c r="G87" s="17" t="s">
        <v>79</v>
      </c>
    </row>
    <row r="88" spans="1:12" s="53" customFormat="1" hidden="1" x14ac:dyDescent="0.25">
      <c r="A88" s="60" t="s">
        <v>418</v>
      </c>
      <c r="B88" s="94" t="s">
        <v>419</v>
      </c>
      <c r="C88" s="88" t="s">
        <v>11</v>
      </c>
      <c r="D88" s="78" t="s">
        <v>9</v>
      </c>
      <c r="E88" s="23"/>
      <c r="F88" s="17">
        <v>3222</v>
      </c>
      <c r="G88" s="17" t="s">
        <v>79</v>
      </c>
      <c r="I88" s="53" t="s">
        <v>39</v>
      </c>
    </row>
    <row r="89" spans="1:12" s="53" customFormat="1" hidden="1" x14ac:dyDescent="0.25">
      <c r="A89" s="60" t="s">
        <v>323</v>
      </c>
      <c r="B89" s="94" t="s">
        <v>349</v>
      </c>
      <c r="C89" s="88" t="s">
        <v>11</v>
      </c>
      <c r="D89" s="78" t="s">
        <v>9</v>
      </c>
      <c r="E89" s="23"/>
      <c r="F89" s="17">
        <v>3222</v>
      </c>
      <c r="G89" s="17" t="s">
        <v>79</v>
      </c>
    </row>
    <row r="90" spans="1:12" s="53" customFormat="1" hidden="1" x14ac:dyDescent="0.25">
      <c r="A90" s="89" t="s">
        <v>253</v>
      </c>
      <c r="B90" s="26">
        <v>29955634590</v>
      </c>
      <c r="C90" s="26" t="s">
        <v>10</v>
      </c>
      <c r="D90" s="18" t="s">
        <v>9</v>
      </c>
      <c r="E90" s="23"/>
      <c r="F90" s="17">
        <v>3222</v>
      </c>
      <c r="G90" s="17" t="s">
        <v>79</v>
      </c>
      <c r="I90" s="53" t="s">
        <v>39</v>
      </c>
    </row>
    <row r="91" spans="1:12" s="53" customFormat="1" hidden="1" x14ac:dyDescent="0.25">
      <c r="A91" s="60" t="s">
        <v>294</v>
      </c>
      <c r="B91" s="132" t="s">
        <v>22</v>
      </c>
      <c r="C91" s="88" t="s">
        <v>22</v>
      </c>
      <c r="D91" s="78" t="s">
        <v>9</v>
      </c>
      <c r="E91" s="23"/>
      <c r="F91" s="17">
        <v>3222</v>
      </c>
      <c r="G91" s="17" t="s">
        <v>79</v>
      </c>
      <c r="I91" s="53" t="s">
        <v>39</v>
      </c>
    </row>
    <row r="92" spans="1:12" x14ac:dyDescent="0.25">
      <c r="A92" s="17" t="s">
        <v>91</v>
      </c>
      <c r="B92" s="26">
        <v>25975412650</v>
      </c>
      <c r="C92" s="26" t="s">
        <v>11</v>
      </c>
      <c r="D92" s="18" t="s">
        <v>9</v>
      </c>
      <c r="E92" s="58">
        <v>348.93</v>
      </c>
      <c r="F92" s="17">
        <v>3222</v>
      </c>
      <c r="G92" s="17" t="s">
        <v>79</v>
      </c>
      <c r="I92" s="53" t="s">
        <v>39</v>
      </c>
      <c r="J92" t="s">
        <v>39</v>
      </c>
    </row>
    <row r="93" spans="1:12" x14ac:dyDescent="0.25">
      <c r="A93" s="89" t="s">
        <v>456</v>
      </c>
      <c r="B93" s="168">
        <v>92510683607</v>
      </c>
      <c r="C93" s="137" t="s">
        <v>120</v>
      </c>
      <c r="D93" s="18" t="s">
        <v>9</v>
      </c>
      <c r="E93" s="58">
        <v>20.56</v>
      </c>
      <c r="F93" s="17">
        <v>3222</v>
      </c>
      <c r="G93" s="17" t="s">
        <v>79</v>
      </c>
    </row>
    <row r="94" spans="1:12" hidden="1" x14ac:dyDescent="0.25">
      <c r="A94" s="89" t="s">
        <v>358</v>
      </c>
      <c r="B94" s="26" t="s">
        <v>22</v>
      </c>
      <c r="C94" s="137" t="s">
        <v>22</v>
      </c>
      <c r="D94" s="18" t="s">
        <v>9</v>
      </c>
      <c r="E94" s="58"/>
      <c r="F94" s="17">
        <v>3222</v>
      </c>
      <c r="G94" s="17" t="s">
        <v>79</v>
      </c>
    </row>
    <row r="95" spans="1:12" ht="14.25" customHeight="1" x14ac:dyDescent="0.25">
      <c r="A95" s="89" t="s">
        <v>199</v>
      </c>
      <c r="B95" s="140" t="s">
        <v>355</v>
      </c>
      <c r="C95" s="93" t="s">
        <v>11</v>
      </c>
      <c r="D95" s="18" t="s">
        <v>9</v>
      </c>
      <c r="E95" s="23">
        <v>274.55</v>
      </c>
      <c r="F95" s="24">
        <v>3222</v>
      </c>
      <c r="G95" s="17" t="s">
        <v>79</v>
      </c>
      <c r="H95" s="53"/>
      <c r="K95" t="s">
        <v>39</v>
      </c>
    </row>
    <row r="96" spans="1:12" x14ac:dyDescent="0.25">
      <c r="A96" s="180" t="s">
        <v>87</v>
      </c>
      <c r="B96" s="181"/>
      <c r="C96" s="181"/>
      <c r="D96" s="182"/>
      <c r="E96" s="25">
        <f>SUM(E70:E95)</f>
        <v>6853.6400000000012</v>
      </c>
      <c r="F96" s="183"/>
      <c r="G96" s="183"/>
      <c r="H96" s="53"/>
      <c r="L96" t="s">
        <v>39</v>
      </c>
    </row>
    <row r="97" spans="1:11" ht="14.25" customHeight="1" x14ac:dyDescent="0.25">
      <c r="A97" s="17" t="s">
        <v>13</v>
      </c>
      <c r="B97" s="22">
        <v>43965974818</v>
      </c>
      <c r="C97" s="75" t="s">
        <v>10</v>
      </c>
      <c r="D97" s="18" t="s">
        <v>9</v>
      </c>
      <c r="E97" s="19">
        <v>2235.63</v>
      </c>
      <c r="F97" s="17">
        <v>3223</v>
      </c>
      <c r="G97" s="17" t="s">
        <v>14</v>
      </c>
      <c r="H97" s="53"/>
      <c r="I97" s="53" t="s">
        <v>39</v>
      </c>
    </row>
    <row r="98" spans="1:11" x14ac:dyDescent="0.25">
      <c r="A98" s="180" t="s">
        <v>15</v>
      </c>
      <c r="B98" s="181"/>
      <c r="C98" s="181"/>
      <c r="D98" s="182"/>
      <c r="E98" s="25">
        <f>E97</f>
        <v>2235.63</v>
      </c>
      <c r="F98" s="183"/>
      <c r="G98" s="183"/>
      <c r="H98" s="53"/>
      <c r="I98" s="53" t="s">
        <v>39</v>
      </c>
      <c r="J98" t="s">
        <v>39</v>
      </c>
    </row>
    <row r="99" spans="1:11" x14ac:dyDescent="0.25">
      <c r="A99" s="60" t="s">
        <v>121</v>
      </c>
      <c r="B99" s="168">
        <v>70571833346</v>
      </c>
      <c r="C99" s="88" t="s">
        <v>122</v>
      </c>
      <c r="D99" s="21" t="s">
        <v>9</v>
      </c>
      <c r="E99" s="23">
        <v>3.56</v>
      </c>
      <c r="F99" s="27">
        <v>3224</v>
      </c>
      <c r="G99" s="28" t="s">
        <v>16</v>
      </c>
      <c r="H99" s="53"/>
      <c r="J99" t="s">
        <v>39</v>
      </c>
    </row>
    <row r="100" spans="1:11" hidden="1" x14ac:dyDescent="0.25">
      <c r="A100" s="60" t="s">
        <v>154</v>
      </c>
      <c r="B100" s="168">
        <v>15280395422</v>
      </c>
      <c r="C100" s="88" t="s">
        <v>11</v>
      </c>
      <c r="D100" s="21" t="s">
        <v>9</v>
      </c>
      <c r="E100" s="23"/>
      <c r="F100" s="27">
        <v>3224</v>
      </c>
      <c r="G100" s="28" t="s">
        <v>16</v>
      </c>
      <c r="H100" s="53"/>
      <c r="J100" t="s">
        <v>39</v>
      </c>
    </row>
    <row r="101" spans="1:11" hidden="1" x14ac:dyDescent="0.25">
      <c r="A101" s="17" t="s">
        <v>201</v>
      </c>
      <c r="B101" s="63">
        <v>73660371074</v>
      </c>
      <c r="C101" s="75" t="s">
        <v>202</v>
      </c>
      <c r="D101" s="21" t="s">
        <v>9</v>
      </c>
      <c r="E101" s="23"/>
      <c r="F101" s="27">
        <v>3224</v>
      </c>
      <c r="G101" s="28" t="s">
        <v>16</v>
      </c>
      <c r="H101" s="53"/>
    </row>
    <row r="102" spans="1:11" hidden="1" x14ac:dyDescent="0.25">
      <c r="A102" s="89" t="s">
        <v>238</v>
      </c>
      <c r="B102" s="63">
        <v>83605107180</v>
      </c>
      <c r="C102" s="75" t="s">
        <v>10</v>
      </c>
      <c r="D102" s="21" t="s">
        <v>9</v>
      </c>
      <c r="E102" s="23"/>
      <c r="F102" s="27">
        <v>3224</v>
      </c>
      <c r="G102" s="28" t="s">
        <v>16</v>
      </c>
      <c r="H102" s="53"/>
    </row>
    <row r="103" spans="1:11" hidden="1" x14ac:dyDescent="0.25">
      <c r="A103" s="60" t="s">
        <v>126</v>
      </c>
      <c r="B103" s="168">
        <v>71642207963</v>
      </c>
      <c r="C103" s="26" t="s">
        <v>10</v>
      </c>
      <c r="D103" s="21" t="s">
        <v>9</v>
      </c>
      <c r="E103" s="23"/>
      <c r="F103" s="27">
        <v>3324</v>
      </c>
      <c r="G103" s="28" t="s">
        <v>16</v>
      </c>
      <c r="H103" s="53"/>
    </row>
    <row r="104" spans="1:11" hidden="1" x14ac:dyDescent="0.25">
      <c r="A104" s="60" t="s">
        <v>243</v>
      </c>
      <c r="B104" s="168">
        <v>8110509618</v>
      </c>
      <c r="C104" s="26" t="s">
        <v>10</v>
      </c>
      <c r="D104" s="21" t="s">
        <v>9</v>
      </c>
      <c r="E104" s="23"/>
      <c r="F104" s="27">
        <v>3324</v>
      </c>
      <c r="G104" s="28" t="s">
        <v>16</v>
      </c>
      <c r="H104" s="53"/>
      <c r="I104" s="53" t="s">
        <v>39</v>
      </c>
      <c r="K104" t="s">
        <v>39</v>
      </c>
    </row>
    <row r="105" spans="1:11" x14ac:dyDescent="0.25">
      <c r="A105" s="60" t="s">
        <v>395</v>
      </c>
      <c r="B105" s="168">
        <v>16827857930</v>
      </c>
      <c r="C105" s="26" t="s">
        <v>11</v>
      </c>
      <c r="D105" s="21" t="s">
        <v>9</v>
      </c>
      <c r="E105" s="23">
        <v>68</v>
      </c>
      <c r="F105" s="27">
        <v>3224</v>
      </c>
      <c r="G105" s="28" t="s">
        <v>16</v>
      </c>
      <c r="H105" s="53" t="s">
        <v>39</v>
      </c>
    </row>
    <row r="106" spans="1:11" hidden="1" x14ac:dyDescent="0.25">
      <c r="A106" s="60" t="s">
        <v>377</v>
      </c>
      <c r="B106" s="168"/>
      <c r="C106" s="26" t="s">
        <v>11</v>
      </c>
      <c r="D106" s="21" t="s">
        <v>9</v>
      </c>
      <c r="E106" s="23"/>
      <c r="F106" s="27">
        <v>3224</v>
      </c>
      <c r="G106" s="28" t="s">
        <v>16</v>
      </c>
      <c r="H106" s="53"/>
    </row>
    <row r="107" spans="1:11" x14ac:dyDescent="0.25">
      <c r="A107" s="60" t="s">
        <v>428</v>
      </c>
      <c r="B107" s="168">
        <v>60368289273</v>
      </c>
      <c r="C107" s="26" t="s">
        <v>457</v>
      </c>
      <c r="D107" s="21" t="s">
        <v>9</v>
      </c>
      <c r="E107" s="23">
        <v>185.25</v>
      </c>
      <c r="F107" s="27">
        <v>3224</v>
      </c>
      <c r="G107" s="28" t="s">
        <v>16</v>
      </c>
      <c r="H107" s="53"/>
    </row>
    <row r="108" spans="1:11" hidden="1" x14ac:dyDescent="0.25">
      <c r="A108" s="21" t="s">
        <v>296</v>
      </c>
      <c r="B108" s="26">
        <v>39427677849</v>
      </c>
      <c r="C108" s="26" t="s">
        <v>11</v>
      </c>
      <c r="D108" s="21" t="s">
        <v>9</v>
      </c>
      <c r="E108" s="23"/>
      <c r="F108" s="27">
        <v>3224</v>
      </c>
      <c r="G108" s="28" t="s">
        <v>16</v>
      </c>
      <c r="H108" s="53"/>
      <c r="I108" s="53" t="s">
        <v>39</v>
      </c>
    </row>
    <row r="109" spans="1:11" x14ac:dyDescent="0.25">
      <c r="A109" s="180" t="s">
        <v>17</v>
      </c>
      <c r="B109" s="181"/>
      <c r="C109" s="181"/>
      <c r="D109" s="182"/>
      <c r="E109" s="25">
        <f>SUM(E99:E108)</f>
        <v>256.81</v>
      </c>
      <c r="F109" s="183"/>
      <c r="G109" s="183"/>
      <c r="H109" s="53"/>
    </row>
    <row r="110" spans="1:11" hidden="1" x14ac:dyDescent="0.25">
      <c r="A110" s="60" t="s">
        <v>126</v>
      </c>
      <c r="B110" s="26">
        <v>71642207963</v>
      </c>
      <c r="C110" s="26" t="s">
        <v>10</v>
      </c>
      <c r="D110" s="21" t="s">
        <v>9</v>
      </c>
      <c r="E110" s="23"/>
      <c r="F110" s="134">
        <v>3225</v>
      </c>
      <c r="G110" s="21" t="s">
        <v>105</v>
      </c>
      <c r="H110" s="53"/>
      <c r="J110" t="s">
        <v>39</v>
      </c>
    </row>
    <row r="111" spans="1:11" hidden="1" x14ac:dyDescent="0.25">
      <c r="A111" s="60" t="s">
        <v>313</v>
      </c>
      <c r="B111" s="141">
        <v>61155890230</v>
      </c>
      <c r="C111" s="137" t="s">
        <v>10</v>
      </c>
      <c r="D111" s="27" t="s">
        <v>9</v>
      </c>
      <c r="E111" s="23"/>
      <c r="F111" s="146">
        <v>3225</v>
      </c>
      <c r="G111" s="21" t="s">
        <v>105</v>
      </c>
      <c r="H111" s="53"/>
    </row>
    <row r="112" spans="1:11" hidden="1" x14ac:dyDescent="0.25">
      <c r="A112" s="60" t="s">
        <v>362</v>
      </c>
      <c r="B112" s="157">
        <v>32614011568</v>
      </c>
      <c r="C112" s="26" t="s">
        <v>11</v>
      </c>
      <c r="D112" s="21" t="s">
        <v>9</v>
      </c>
      <c r="E112" s="23"/>
      <c r="F112" s="141">
        <v>3225</v>
      </c>
      <c r="G112" s="21" t="s">
        <v>105</v>
      </c>
      <c r="H112" s="53"/>
    </row>
    <row r="113" spans="1:11" hidden="1" x14ac:dyDescent="0.25">
      <c r="A113" s="60" t="s">
        <v>391</v>
      </c>
      <c r="B113" s="157">
        <v>93923226222</v>
      </c>
      <c r="C113" s="26" t="s">
        <v>392</v>
      </c>
      <c r="D113" s="21" t="s">
        <v>9</v>
      </c>
      <c r="E113" s="23"/>
      <c r="F113" s="146">
        <v>3225</v>
      </c>
      <c r="G113" s="21" t="s">
        <v>105</v>
      </c>
      <c r="H113" s="53"/>
    </row>
    <row r="114" spans="1:11" hidden="1" x14ac:dyDescent="0.25">
      <c r="A114" s="60" t="s">
        <v>396</v>
      </c>
      <c r="B114" s="157">
        <v>81830675564</v>
      </c>
      <c r="C114" s="26" t="s">
        <v>397</v>
      </c>
      <c r="D114" s="21" t="s">
        <v>9</v>
      </c>
      <c r="E114" s="23"/>
      <c r="F114" s="146">
        <v>3225</v>
      </c>
      <c r="G114" s="21" t="s">
        <v>105</v>
      </c>
      <c r="H114" s="53"/>
    </row>
    <row r="115" spans="1:11" hidden="1" x14ac:dyDescent="0.25">
      <c r="A115" s="60" t="s">
        <v>399</v>
      </c>
      <c r="B115" s="26" t="s">
        <v>22</v>
      </c>
      <c r="C115" s="26" t="s">
        <v>22</v>
      </c>
      <c r="D115" s="21" t="s">
        <v>9</v>
      </c>
      <c r="E115" s="23"/>
      <c r="F115" s="146">
        <v>3225</v>
      </c>
      <c r="G115" s="21" t="s">
        <v>105</v>
      </c>
      <c r="H115" s="53"/>
    </row>
    <row r="116" spans="1:11" x14ac:dyDescent="0.25">
      <c r="A116" s="60" t="s">
        <v>368</v>
      </c>
      <c r="B116" s="168">
        <v>30777726033</v>
      </c>
      <c r="C116" s="26" t="s">
        <v>369</v>
      </c>
      <c r="D116" s="21" t="s">
        <v>9</v>
      </c>
      <c r="E116" s="23">
        <v>78.540000000000006</v>
      </c>
      <c r="F116" s="141">
        <v>3225</v>
      </c>
      <c r="G116" s="21" t="s">
        <v>105</v>
      </c>
      <c r="H116" s="53"/>
    </row>
    <row r="117" spans="1:11" hidden="1" x14ac:dyDescent="0.25">
      <c r="A117" s="60" t="s">
        <v>138</v>
      </c>
      <c r="B117" s="26">
        <v>21523879111</v>
      </c>
      <c r="C117" s="26" t="s">
        <v>139</v>
      </c>
      <c r="D117" s="18" t="s">
        <v>9</v>
      </c>
      <c r="E117" s="23"/>
      <c r="F117" s="134">
        <v>3225</v>
      </c>
      <c r="G117" s="21" t="s">
        <v>105</v>
      </c>
      <c r="H117" s="53"/>
      <c r="K117" t="s">
        <v>39</v>
      </c>
    </row>
    <row r="118" spans="1:11" x14ac:dyDescent="0.25">
      <c r="A118" s="180" t="s">
        <v>112</v>
      </c>
      <c r="B118" s="181"/>
      <c r="C118" s="181"/>
      <c r="D118" s="182"/>
      <c r="E118" s="25">
        <f>SUM(E110:E117)</f>
        <v>78.540000000000006</v>
      </c>
      <c r="F118" s="183"/>
      <c r="G118" s="183"/>
      <c r="H118" s="53"/>
    </row>
    <row r="119" spans="1:11" ht="13.5" hidden="1" customHeight="1" x14ac:dyDescent="0.25">
      <c r="A119" s="60" t="s">
        <v>304</v>
      </c>
      <c r="B119" s="26">
        <v>88448992592</v>
      </c>
      <c r="C119" s="26" t="s">
        <v>11</v>
      </c>
      <c r="D119" s="21" t="s">
        <v>9</v>
      </c>
      <c r="E119" s="23"/>
      <c r="F119" s="79">
        <v>3227</v>
      </c>
      <c r="G119" s="21" t="s">
        <v>305</v>
      </c>
      <c r="H119" s="53"/>
    </row>
    <row r="120" spans="1:11" ht="13.5" hidden="1" customHeight="1" x14ac:dyDescent="0.25">
      <c r="A120" s="60" t="s">
        <v>383</v>
      </c>
      <c r="B120" s="88"/>
      <c r="C120" s="88" t="s">
        <v>11</v>
      </c>
      <c r="D120" s="21" t="s">
        <v>9</v>
      </c>
      <c r="E120" s="23"/>
      <c r="F120" s="141">
        <v>3227</v>
      </c>
      <c r="G120" s="21" t="s">
        <v>305</v>
      </c>
      <c r="H120" s="53"/>
    </row>
    <row r="121" spans="1:11" ht="13.5" hidden="1" customHeight="1" x14ac:dyDescent="0.25">
      <c r="A121" s="60" t="s">
        <v>384</v>
      </c>
      <c r="B121" s="88"/>
      <c r="C121" s="88" t="s">
        <v>385</v>
      </c>
      <c r="D121" s="21" t="s">
        <v>9</v>
      </c>
      <c r="E121" s="23"/>
      <c r="F121" s="141">
        <v>3227</v>
      </c>
      <c r="G121" s="21" t="s">
        <v>305</v>
      </c>
      <c r="H121" s="53"/>
      <c r="J121" t="s">
        <v>39</v>
      </c>
    </row>
    <row r="122" spans="1:11" ht="13.5" hidden="1" customHeight="1" x14ac:dyDescent="0.25">
      <c r="A122" s="60" t="s">
        <v>382</v>
      </c>
      <c r="B122" s="88"/>
      <c r="C122" s="88" t="s">
        <v>11</v>
      </c>
      <c r="D122" s="21" t="s">
        <v>9</v>
      </c>
      <c r="E122" s="23"/>
      <c r="F122" s="141">
        <v>3227</v>
      </c>
      <c r="G122" s="21" t="s">
        <v>305</v>
      </c>
      <c r="H122" s="53"/>
    </row>
    <row r="123" spans="1:11" hidden="1" x14ac:dyDescent="0.25">
      <c r="A123" s="180" t="s">
        <v>387</v>
      </c>
      <c r="B123" s="181"/>
      <c r="C123" s="181"/>
      <c r="D123" s="182"/>
      <c r="E123" s="25">
        <f>SUM(E119:E122)</f>
        <v>0</v>
      </c>
      <c r="F123" s="183"/>
      <c r="G123" s="183"/>
      <c r="H123" s="53"/>
      <c r="I123" s="53" t="s">
        <v>39</v>
      </c>
    </row>
    <row r="124" spans="1:11" x14ac:dyDescent="0.25">
      <c r="A124" s="178" t="s">
        <v>18</v>
      </c>
      <c r="B124" s="179"/>
      <c r="C124" s="179"/>
      <c r="D124" s="65"/>
      <c r="E124" s="66">
        <f>E98+E96+E69+E123+E109+E118</f>
        <v>11577.820000000002</v>
      </c>
      <c r="F124" s="67"/>
      <c r="G124" s="68"/>
    </row>
    <row r="125" spans="1:11" x14ac:dyDescent="0.25">
      <c r="A125" s="17" t="s">
        <v>21</v>
      </c>
      <c r="B125" s="63">
        <v>85821130368</v>
      </c>
      <c r="C125" s="75" t="s">
        <v>10</v>
      </c>
      <c r="D125" s="18" t="s">
        <v>9</v>
      </c>
      <c r="E125" s="23">
        <v>1.66</v>
      </c>
      <c r="F125" s="17">
        <v>3231</v>
      </c>
      <c r="G125" s="17" t="s">
        <v>20</v>
      </c>
    </row>
    <row r="126" spans="1:11" x14ac:dyDescent="0.25">
      <c r="A126" s="17" t="s">
        <v>19</v>
      </c>
      <c r="B126" s="63">
        <v>81793146560</v>
      </c>
      <c r="C126" s="75" t="s">
        <v>10</v>
      </c>
      <c r="D126" s="18" t="s">
        <v>9</v>
      </c>
      <c r="E126" s="23">
        <v>273.33</v>
      </c>
      <c r="F126" s="17">
        <v>3231</v>
      </c>
      <c r="G126" s="17" t="s">
        <v>20</v>
      </c>
    </row>
    <row r="127" spans="1:11" x14ac:dyDescent="0.25">
      <c r="A127" s="17" t="s">
        <v>140</v>
      </c>
      <c r="B127" s="63">
        <v>29524210204</v>
      </c>
      <c r="C127" s="75" t="s">
        <v>10</v>
      </c>
      <c r="D127" s="18" t="s">
        <v>9</v>
      </c>
      <c r="E127" s="23">
        <v>47.53</v>
      </c>
      <c r="F127" s="17">
        <v>3231</v>
      </c>
      <c r="G127" s="17" t="s">
        <v>20</v>
      </c>
      <c r="H127" t="s">
        <v>39</v>
      </c>
    </row>
    <row r="128" spans="1:11" hidden="1" x14ac:dyDescent="0.25">
      <c r="A128" s="17" t="s">
        <v>80</v>
      </c>
      <c r="B128" s="62" t="s">
        <v>88</v>
      </c>
      <c r="C128" s="75" t="s">
        <v>11</v>
      </c>
      <c r="D128" s="18" t="s">
        <v>9</v>
      </c>
      <c r="E128" s="23"/>
      <c r="F128" s="17">
        <v>3231</v>
      </c>
      <c r="G128" s="17" t="s">
        <v>71</v>
      </c>
    </row>
    <row r="129" spans="1:10" hidden="1" x14ac:dyDescent="0.25">
      <c r="A129" s="17" t="s">
        <v>95</v>
      </c>
      <c r="B129" s="62" t="s">
        <v>98</v>
      </c>
      <c r="C129" s="75" t="s">
        <v>10</v>
      </c>
      <c r="D129" s="18" t="s">
        <v>9</v>
      </c>
      <c r="E129" s="23"/>
      <c r="F129" s="17">
        <v>3231</v>
      </c>
      <c r="G129" s="17" t="s">
        <v>96</v>
      </c>
    </row>
    <row r="130" spans="1:10" hidden="1" x14ac:dyDescent="0.25">
      <c r="A130" s="17" t="s">
        <v>48</v>
      </c>
      <c r="B130" s="77" t="s">
        <v>22</v>
      </c>
      <c r="C130" s="75" t="s">
        <v>22</v>
      </c>
      <c r="D130" s="18" t="s">
        <v>9</v>
      </c>
      <c r="E130" s="23"/>
      <c r="F130" s="17">
        <v>3231</v>
      </c>
      <c r="G130" s="17" t="s">
        <v>20</v>
      </c>
    </row>
    <row r="131" spans="1:10" x14ac:dyDescent="0.25">
      <c r="A131" s="180" t="s">
        <v>23</v>
      </c>
      <c r="B131" s="181"/>
      <c r="C131" s="181"/>
      <c r="D131" s="182"/>
      <c r="E131" s="25">
        <f>SUM(E125:E130)</f>
        <v>322.52</v>
      </c>
      <c r="F131" s="183"/>
      <c r="G131" s="183"/>
      <c r="I131" s="53" t="s">
        <v>39</v>
      </c>
    </row>
    <row r="132" spans="1:10" x14ac:dyDescent="0.25">
      <c r="A132" s="21" t="s">
        <v>181</v>
      </c>
      <c r="B132" s="26">
        <v>96320385428</v>
      </c>
      <c r="C132" s="26" t="s">
        <v>122</v>
      </c>
      <c r="D132" s="18" t="s">
        <v>9</v>
      </c>
      <c r="E132" s="23">
        <v>701.5</v>
      </c>
      <c r="F132" s="90">
        <v>3232</v>
      </c>
      <c r="G132" s="21" t="s">
        <v>146</v>
      </c>
    </row>
    <row r="133" spans="1:10" hidden="1" x14ac:dyDescent="0.25">
      <c r="A133" s="21" t="s">
        <v>244</v>
      </c>
      <c r="B133" s="26" t="s">
        <v>22</v>
      </c>
      <c r="C133" s="26" t="s">
        <v>22</v>
      </c>
      <c r="D133" s="18" t="s">
        <v>9</v>
      </c>
      <c r="E133" s="23"/>
      <c r="F133" s="116">
        <v>3232</v>
      </c>
      <c r="G133" s="21" t="s">
        <v>146</v>
      </c>
      <c r="H133" t="s">
        <v>39</v>
      </c>
    </row>
    <row r="134" spans="1:10" x14ac:dyDescent="0.25">
      <c r="A134" s="21" t="s">
        <v>194</v>
      </c>
      <c r="B134" s="26" t="s">
        <v>22</v>
      </c>
      <c r="C134" s="26" t="s">
        <v>22</v>
      </c>
      <c r="D134" s="18" t="s">
        <v>9</v>
      </c>
      <c r="E134" s="23">
        <v>778.05</v>
      </c>
      <c r="F134" s="110">
        <v>3232</v>
      </c>
      <c r="G134" s="21" t="s">
        <v>69</v>
      </c>
      <c r="I134" s="53" t="s">
        <v>39</v>
      </c>
    </row>
    <row r="135" spans="1:10" hidden="1" x14ac:dyDescent="0.25">
      <c r="A135" s="21" t="s">
        <v>240</v>
      </c>
      <c r="B135" s="26" t="s">
        <v>22</v>
      </c>
      <c r="C135" s="26" t="s">
        <v>22</v>
      </c>
      <c r="D135" s="18" t="s">
        <v>9</v>
      </c>
      <c r="E135" s="23"/>
      <c r="F135" s="116">
        <v>3232</v>
      </c>
      <c r="G135" s="21" t="s">
        <v>69</v>
      </c>
      <c r="J135" t="s">
        <v>39</v>
      </c>
    </row>
    <row r="136" spans="1:10" hidden="1" x14ac:dyDescent="0.25">
      <c r="A136" s="21" t="s">
        <v>422</v>
      </c>
      <c r="B136" s="26" t="s">
        <v>22</v>
      </c>
      <c r="C136" s="26" t="s">
        <v>22</v>
      </c>
      <c r="D136" s="18" t="s">
        <v>9</v>
      </c>
      <c r="E136" s="23"/>
      <c r="F136" s="155">
        <v>3232</v>
      </c>
      <c r="G136" s="21" t="s">
        <v>69</v>
      </c>
    </row>
    <row r="137" spans="1:10" hidden="1" x14ac:dyDescent="0.25">
      <c r="A137" s="21" t="s">
        <v>321</v>
      </c>
      <c r="B137" s="26" t="s">
        <v>22</v>
      </c>
      <c r="C137" s="26" t="s">
        <v>22</v>
      </c>
      <c r="D137" s="18" t="s">
        <v>9</v>
      </c>
      <c r="E137" s="23"/>
      <c r="F137" s="134">
        <v>3232</v>
      </c>
      <c r="G137" s="21" t="s">
        <v>69</v>
      </c>
    </row>
    <row r="138" spans="1:10" x14ac:dyDescent="0.25">
      <c r="A138" s="21" t="s">
        <v>89</v>
      </c>
      <c r="B138" s="26" t="s">
        <v>22</v>
      </c>
      <c r="C138" s="26" t="s">
        <v>22</v>
      </c>
      <c r="D138" s="18" t="s">
        <v>9</v>
      </c>
      <c r="E138" s="23">
        <v>270</v>
      </c>
      <c r="F138" s="56">
        <v>3232</v>
      </c>
      <c r="G138" s="21" t="s">
        <v>69</v>
      </c>
    </row>
    <row r="139" spans="1:10" x14ac:dyDescent="0.25">
      <c r="A139" s="180" t="s">
        <v>68</v>
      </c>
      <c r="B139" s="181"/>
      <c r="C139" s="181"/>
      <c r="D139" s="182"/>
      <c r="E139" s="25">
        <f>SUM(E132:E138)</f>
        <v>1749.55</v>
      </c>
      <c r="F139" s="183"/>
      <c r="G139" s="183"/>
      <c r="H139" s="53"/>
    </row>
    <row r="140" spans="1:10" hidden="1" x14ac:dyDescent="0.25">
      <c r="A140" s="17" t="s">
        <v>24</v>
      </c>
      <c r="B140" s="63">
        <v>68419124305</v>
      </c>
      <c r="C140" s="75" t="s">
        <v>10</v>
      </c>
      <c r="D140" s="18" t="s">
        <v>9</v>
      </c>
      <c r="E140" s="23"/>
      <c r="F140" s="20">
        <v>3233</v>
      </c>
      <c r="G140" s="24" t="s">
        <v>203</v>
      </c>
      <c r="H140" s="53"/>
    </row>
    <row r="141" spans="1:10" hidden="1" x14ac:dyDescent="0.25">
      <c r="A141" s="17" t="s">
        <v>245</v>
      </c>
      <c r="B141" s="63">
        <v>63942560343</v>
      </c>
      <c r="C141" s="75" t="s">
        <v>246</v>
      </c>
      <c r="D141" s="18" t="s">
        <v>9</v>
      </c>
      <c r="E141" s="23"/>
      <c r="F141" s="20">
        <v>3233</v>
      </c>
      <c r="G141" s="24" t="s">
        <v>203</v>
      </c>
      <c r="H141" s="53"/>
    </row>
    <row r="142" spans="1:10" hidden="1" x14ac:dyDescent="0.25">
      <c r="A142" s="17" t="s">
        <v>311</v>
      </c>
      <c r="B142" s="63" t="s">
        <v>22</v>
      </c>
      <c r="C142" s="75" t="s">
        <v>22</v>
      </c>
      <c r="D142" s="18" t="s">
        <v>9</v>
      </c>
      <c r="E142" s="23"/>
      <c r="F142" s="20">
        <v>3233</v>
      </c>
      <c r="G142" s="24" t="s">
        <v>203</v>
      </c>
      <c r="H142" s="53"/>
    </row>
    <row r="143" spans="1:10" hidden="1" x14ac:dyDescent="0.25">
      <c r="A143" s="98" t="s">
        <v>73</v>
      </c>
      <c r="B143" s="96" t="s">
        <v>78</v>
      </c>
      <c r="C143" s="92" t="s">
        <v>11</v>
      </c>
      <c r="D143" s="99" t="s">
        <v>9</v>
      </c>
      <c r="E143" s="23"/>
      <c r="F143" s="20">
        <v>3233</v>
      </c>
      <c r="G143" s="24" t="s">
        <v>203</v>
      </c>
      <c r="H143" s="53" t="s">
        <v>39</v>
      </c>
    </row>
    <row r="144" spans="1:10" hidden="1" x14ac:dyDescent="0.25">
      <c r="A144" s="180" t="s">
        <v>25</v>
      </c>
      <c r="B144" s="181"/>
      <c r="C144" s="181"/>
      <c r="D144" s="182"/>
      <c r="E144" s="25">
        <f>SUM(E140:E143)</f>
        <v>0</v>
      </c>
      <c r="F144" s="183"/>
      <c r="G144" s="183"/>
      <c r="H144" s="53" t="s">
        <v>39</v>
      </c>
      <c r="I144" s="53" t="s">
        <v>39</v>
      </c>
    </row>
    <row r="145" spans="1:12" x14ac:dyDescent="0.25">
      <c r="A145" s="17" t="s">
        <v>28</v>
      </c>
      <c r="B145" s="97">
        <v>38812451417</v>
      </c>
      <c r="C145" s="75" t="s">
        <v>11</v>
      </c>
      <c r="D145" s="18" t="s">
        <v>9</v>
      </c>
      <c r="E145" s="23">
        <v>356.13</v>
      </c>
      <c r="F145" s="24">
        <v>3234</v>
      </c>
      <c r="G145" s="17" t="s">
        <v>27</v>
      </c>
      <c r="H145" s="53"/>
    </row>
    <row r="146" spans="1:12" x14ac:dyDescent="0.25">
      <c r="A146" s="17" t="s">
        <v>29</v>
      </c>
      <c r="B146" s="63">
        <v>56826138353</v>
      </c>
      <c r="C146" s="75" t="s">
        <v>11</v>
      </c>
      <c r="D146" s="18" t="s">
        <v>9</v>
      </c>
      <c r="E146" s="23">
        <v>148.63</v>
      </c>
      <c r="F146" s="24">
        <v>3234</v>
      </c>
      <c r="G146" s="20" t="s">
        <v>30</v>
      </c>
      <c r="H146" s="53"/>
    </row>
    <row r="147" spans="1:12" x14ac:dyDescent="0.25">
      <c r="A147" s="17" t="s">
        <v>31</v>
      </c>
      <c r="B147" s="63">
        <v>78755598868</v>
      </c>
      <c r="C147" s="75" t="s">
        <v>11</v>
      </c>
      <c r="D147" s="18" t="s">
        <v>9</v>
      </c>
      <c r="E147" s="23">
        <v>170.2</v>
      </c>
      <c r="F147" s="24">
        <v>3234</v>
      </c>
      <c r="G147" s="17" t="s">
        <v>32</v>
      </c>
      <c r="H147" s="53"/>
    </row>
    <row r="148" spans="1:12" x14ac:dyDescent="0.25">
      <c r="A148" s="17" t="s">
        <v>33</v>
      </c>
      <c r="B148" s="63">
        <v>44813350399</v>
      </c>
      <c r="C148" s="75" t="s">
        <v>34</v>
      </c>
      <c r="D148" s="18" t="s">
        <v>9</v>
      </c>
      <c r="E148" s="23">
        <v>29.66</v>
      </c>
      <c r="F148" s="24">
        <v>3234</v>
      </c>
      <c r="G148" s="17" t="s">
        <v>27</v>
      </c>
      <c r="H148" s="53"/>
      <c r="L148" t="s">
        <v>39</v>
      </c>
    </row>
    <row r="149" spans="1:12" x14ac:dyDescent="0.25">
      <c r="A149" s="17" t="s">
        <v>37</v>
      </c>
      <c r="B149" s="63">
        <v>84400309496</v>
      </c>
      <c r="C149" s="86" t="s">
        <v>26</v>
      </c>
      <c r="D149" s="18" t="s">
        <v>9</v>
      </c>
      <c r="E149" s="23">
        <v>23.18</v>
      </c>
      <c r="F149" s="24">
        <v>3234</v>
      </c>
      <c r="G149" s="17" t="s">
        <v>32</v>
      </c>
      <c r="H149" s="53"/>
    </row>
    <row r="150" spans="1:12" x14ac:dyDescent="0.25">
      <c r="A150" s="17" t="s">
        <v>99</v>
      </c>
      <c r="B150" s="62" t="s">
        <v>141</v>
      </c>
      <c r="C150" s="86" t="s">
        <v>26</v>
      </c>
      <c r="D150" s="18" t="s">
        <v>9</v>
      </c>
      <c r="E150" s="57">
        <v>102.14</v>
      </c>
      <c r="F150" s="24">
        <v>3234</v>
      </c>
      <c r="G150" s="17" t="s">
        <v>32</v>
      </c>
      <c r="H150" s="53"/>
      <c r="L150" t="s">
        <v>39</v>
      </c>
    </row>
    <row r="151" spans="1:12" hidden="1" x14ac:dyDescent="0.25">
      <c r="A151" s="17" t="s">
        <v>306</v>
      </c>
      <c r="B151" s="94" t="s">
        <v>350</v>
      </c>
      <c r="C151" s="133" t="s">
        <v>11</v>
      </c>
      <c r="D151" s="18" t="s">
        <v>9</v>
      </c>
      <c r="E151" s="57"/>
      <c r="F151" s="24">
        <v>3234</v>
      </c>
      <c r="G151" s="17" t="s">
        <v>307</v>
      </c>
      <c r="H151" s="53"/>
    </row>
    <row r="152" spans="1:12" hidden="1" x14ac:dyDescent="0.25">
      <c r="A152" s="17" t="s">
        <v>85</v>
      </c>
      <c r="B152" s="63">
        <v>68135834029</v>
      </c>
      <c r="C152" s="86" t="s">
        <v>11</v>
      </c>
      <c r="D152" s="18" t="s">
        <v>9</v>
      </c>
      <c r="E152" s="57"/>
      <c r="F152" s="24">
        <v>3234</v>
      </c>
      <c r="G152" s="17" t="s">
        <v>32</v>
      </c>
      <c r="H152" s="53"/>
      <c r="L152" t="s">
        <v>39</v>
      </c>
    </row>
    <row r="153" spans="1:12" x14ac:dyDescent="0.25">
      <c r="A153" s="180" t="s">
        <v>35</v>
      </c>
      <c r="B153" s="181"/>
      <c r="C153" s="181"/>
      <c r="D153" s="181"/>
      <c r="E153" s="32">
        <f>SUM(E145:E152)</f>
        <v>829.93999999999994</v>
      </c>
      <c r="F153" s="25"/>
      <c r="G153" s="29"/>
      <c r="H153" s="53"/>
    </row>
    <row r="154" spans="1:12" x14ac:dyDescent="0.25">
      <c r="A154" s="17" t="s">
        <v>37</v>
      </c>
      <c r="B154" s="166">
        <v>84400309496</v>
      </c>
      <c r="C154" s="86" t="s">
        <v>26</v>
      </c>
      <c r="D154" s="18" t="s">
        <v>9</v>
      </c>
      <c r="E154" s="23">
        <v>86.76</v>
      </c>
      <c r="F154" s="17">
        <v>3235</v>
      </c>
      <c r="G154" s="17" t="s">
        <v>36</v>
      </c>
      <c r="H154" s="53"/>
    </row>
    <row r="155" spans="1:12" x14ac:dyDescent="0.25">
      <c r="A155" s="17" t="s">
        <v>86</v>
      </c>
      <c r="B155" s="166">
        <v>86181644759</v>
      </c>
      <c r="C155" s="86" t="s">
        <v>11</v>
      </c>
      <c r="D155" s="18" t="s">
        <v>9</v>
      </c>
      <c r="E155" s="23">
        <v>500</v>
      </c>
      <c r="F155" s="17">
        <v>3235</v>
      </c>
      <c r="G155" s="17" t="s">
        <v>36</v>
      </c>
      <c r="H155" s="53"/>
    </row>
    <row r="156" spans="1:12" x14ac:dyDescent="0.25">
      <c r="A156" s="17" t="s">
        <v>38</v>
      </c>
      <c r="B156" s="166">
        <v>25781343234</v>
      </c>
      <c r="C156" s="86" t="s">
        <v>11</v>
      </c>
      <c r="D156" s="18" t="s">
        <v>9</v>
      </c>
      <c r="E156" s="23">
        <v>2276.25</v>
      </c>
      <c r="F156" s="17">
        <v>3235</v>
      </c>
      <c r="G156" s="17" t="s">
        <v>36</v>
      </c>
      <c r="H156" s="53"/>
      <c r="I156" s="53" t="s">
        <v>39</v>
      </c>
      <c r="L156" t="s">
        <v>39</v>
      </c>
    </row>
    <row r="157" spans="1:12" x14ac:dyDescent="0.25">
      <c r="A157" s="180" t="s">
        <v>41</v>
      </c>
      <c r="B157" s="181"/>
      <c r="C157" s="181"/>
      <c r="D157" s="181"/>
      <c r="E157" s="32">
        <f>SUM(E154:E156)</f>
        <v>2863.01</v>
      </c>
      <c r="F157" s="33"/>
      <c r="G157" s="33"/>
    </row>
    <row r="158" spans="1:12" hidden="1" x14ac:dyDescent="0.25">
      <c r="A158" s="17" t="s">
        <v>160</v>
      </c>
      <c r="B158" s="63">
        <v>18742666873</v>
      </c>
      <c r="C158" s="105" t="s">
        <v>10</v>
      </c>
      <c r="D158" s="18" t="s">
        <v>9</v>
      </c>
      <c r="E158" s="23"/>
      <c r="F158" s="17">
        <v>3236</v>
      </c>
      <c r="G158" s="17" t="s">
        <v>159</v>
      </c>
    </row>
    <row r="159" spans="1:12" hidden="1" x14ac:dyDescent="0.25">
      <c r="A159" s="180" t="s">
        <v>41</v>
      </c>
      <c r="B159" s="181"/>
      <c r="C159" s="181"/>
      <c r="D159" s="181"/>
      <c r="E159" s="32">
        <f>E158</f>
        <v>0</v>
      </c>
      <c r="F159" s="33"/>
      <c r="G159" s="33"/>
    </row>
    <row r="160" spans="1:12" x14ac:dyDescent="0.25">
      <c r="A160" s="17" t="s">
        <v>70</v>
      </c>
      <c r="B160" s="112">
        <v>82888704837</v>
      </c>
      <c r="C160" s="75" t="s">
        <v>11</v>
      </c>
      <c r="D160" s="18" t="s">
        <v>9</v>
      </c>
      <c r="E160" s="23">
        <v>69.680000000000007</v>
      </c>
      <c r="F160" s="17">
        <v>3237</v>
      </c>
      <c r="G160" s="17" t="s">
        <v>42</v>
      </c>
    </row>
    <row r="161" spans="1:9" x14ac:dyDescent="0.25">
      <c r="A161" s="17" t="s">
        <v>114</v>
      </c>
      <c r="B161" s="26" t="s">
        <v>22</v>
      </c>
      <c r="C161" s="26" t="s">
        <v>22</v>
      </c>
      <c r="D161" s="18" t="s">
        <v>9</v>
      </c>
      <c r="E161" s="23">
        <v>325.77</v>
      </c>
      <c r="F161" s="17">
        <v>3237</v>
      </c>
      <c r="G161" s="17" t="s">
        <v>77</v>
      </c>
    </row>
    <row r="162" spans="1:9" hidden="1" x14ac:dyDescent="0.25">
      <c r="A162" s="17" t="s">
        <v>265</v>
      </c>
      <c r="B162" s="26" t="s">
        <v>22</v>
      </c>
      <c r="C162" s="26" t="s">
        <v>22</v>
      </c>
      <c r="D162" s="18" t="s">
        <v>9</v>
      </c>
      <c r="E162" s="57"/>
      <c r="F162" s="17">
        <v>3237</v>
      </c>
      <c r="G162" s="17" t="s">
        <v>77</v>
      </c>
    </row>
    <row r="163" spans="1:9" hidden="1" x14ac:dyDescent="0.25">
      <c r="A163" s="17" t="s">
        <v>218</v>
      </c>
      <c r="B163" s="26" t="s">
        <v>22</v>
      </c>
      <c r="C163" s="26" t="s">
        <v>22</v>
      </c>
      <c r="D163" s="18" t="s">
        <v>9</v>
      </c>
      <c r="E163" s="57"/>
      <c r="F163" s="17">
        <v>3237</v>
      </c>
      <c r="G163" s="17" t="s">
        <v>77</v>
      </c>
    </row>
    <row r="164" spans="1:9" hidden="1" x14ac:dyDescent="0.25">
      <c r="A164" s="17" t="s">
        <v>336</v>
      </c>
      <c r="B164" s="26" t="s">
        <v>22</v>
      </c>
      <c r="C164" s="26" t="s">
        <v>22</v>
      </c>
      <c r="D164" s="18" t="s">
        <v>9</v>
      </c>
      <c r="E164" s="57"/>
      <c r="F164" s="17">
        <v>3237</v>
      </c>
      <c r="G164" s="17" t="s">
        <v>77</v>
      </c>
    </row>
    <row r="165" spans="1:9" x14ac:dyDescent="0.25">
      <c r="A165" s="17" t="s">
        <v>115</v>
      </c>
      <c r="B165" s="26" t="s">
        <v>22</v>
      </c>
      <c r="C165" s="26" t="s">
        <v>22</v>
      </c>
      <c r="D165" s="18" t="s">
        <v>9</v>
      </c>
      <c r="E165" s="57">
        <f>1241.87+2435</f>
        <v>3676.87</v>
      </c>
      <c r="F165" s="17">
        <v>3237</v>
      </c>
      <c r="G165" s="17" t="s">
        <v>77</v>
      </c>
    </row>
    <row r="166" spans="1:9" x14ac:dyDescent="0.25">
      <c r="A166" s="17" t="s">
        <v>414</v>
      </c>
      <c r="B166" s="26" t="s">
        <v>22</v>
      </c>
      <c r="C166" s="26" t="s">
        <v>22</v>
      </c>
      <c r="D166" s="18" t="s">
        <v>9</v>
      </c>
      <c r="E166" s="57">
        <v>986.59</v>
      </c>
      <c r="F166" s="17">
        <v>3237</v>
      </c>
      <c r="G166" s="17" t="s">
        <v>77</v>
      </c>
    </row>
    <row r="167" spans="1:9" hidden="1" x14ac:dyDescent="0.25">
      <c r="A167" s="17" t="s">
        <v>166</v>
      </c>
      <c r="B167" s="26" t="s">
        <v>22</v>
      </c>
      <c r="C167" s="26" t="s">
        <v>22</v>
      </c>
      <c r="D167" s="18" t="s">
        <v>9</v>
      </c>
      <c r="E167" s="57"/>
      <c r="F167" s="17">
        <v>3237</v>
      </c>
      <c r="G167" s="17" t="s">
        <v>77</v>
      </c>
    </row>
    <row r="168" spans="1:9" hidden="1" x14ac:dyDescent="0.25">
      <c r="A168" s="17" t="s">
        <v>361</v>
      </c>
      <c r="B168" s="26" t="s">
        <v>22</v>
      </c>
      <c r="C168" s="26" t="s">
        <v>22</v>
      </c>
      <c r="D168" s="18" t="s">
        <v>9</v>
      </c>
      <c r="E168" s="57"/>
      <c r="F168" s="17">
        <v>3237</v>
      </c>
      <c r="G168" s="17" t="s">
        <v>77</v>
      </c>
    </row>
    <row r="169" spans="1:9" hidden="1" x14ac:dyDescent="0.25">
      <c r="A169" s="17" t="s">
        <v>204</v>
      </c>
      <c r="B169" s="80" t="s">
        <v>22</v>
      </c>
      <c r="C169" s="75" t="s">
        <v>22</v>
      </c>
      <c r="D169" s="18" t="s">
        <v>9</v>
      </c>
      <c r="E169" s="23"/>
      <c r="F169" s="17">
        <v>3237</v>
      </c>
      <c r="G169" s="17" t="s">
        <v>77</v>
      </c>
    </row>
    <row r="170" spans="1:9" x14ac:dyDescent="0.25">
      <c r="A170" s="17" t="s">
        <v>116</v>
      </c>
      <c r="B170" s="26" t="s">
        <v>22</v>
      </c>
      <c r="C170" s="26" t="s">
        <v>22</v>
      </c>
      <c r="D170" s="18" t="s">
        <v>9</v>
      </c>
      <c r="E170" s="57">
        <f>1181.9</f>
        <v>1181.9000000000001</v>
      </c>
      <c r="F170" s="17">
        <v>3237</v>
      </c>
      <c r="G170" s="17" t="s">
        <v>77</v>
      </c>
    </row>
    <row r="171" spans="1:9" x14ac:dyDescent="0.25">
      <c r="A171" s="17" t="s">
        <v>117</v>
      </c>
      <c r="B171" s="80" t="s">
        <v>22</v>
      </c>
      <c r="C171" s="75" t="s">
        <v>22</v>
      </c>
      <c r="D171" s="18" t="s">
        <v>9</v>
      </c>
      <c r="E171" s="57">
        <v>371.35</v>
      </c>
      <c r="F171" s="17">
        <v>3237</v>
      </c>
      <c r="G171" s="17" t="s">
        <v>77</v>
      </c>
      <c r="I171" s="53" t="s">
        <v>39</v>
      </c>
    </row>
    <row r="172" spans="1:9" hidden="1" x14ac:dyDescent="0.25">
      <c r="A172" s="17" t="s">
        <v>267</v>
      </c>
      <c r="B172" s="80" t="s">
        <v>22</v>
      </c>
      <c r="C172" s="75" t="s">
        <v>22</v>
      </c>
      <c r="D172" s="18" t="s">
        <v>9</v>
      </c>
      <c r="E172" s="57"/>
      <c r="F172" s="17">
        <v>3237</v>
      </c>
      <c r="G172" s="17" t="s">
        <v>77</v>
      </c>
    </row>
    <row r="173" spans="1:9" x14ac:dyDescent="0.25">
      <c r="A173" s="17" t="s">
        <v>415</v>
      </c>
      <c r="B173" s="80" t="s">
        <v>22</v>
      </c>
      <c r="C173" s="75" t="s">
        <v>22</v>
      </c>
      <c r="D173" s="18" t="s">
        <v>9</v>
      </c>
      <c r="E173" s="57">
        <v>355.01</v>
      </c>
      <c r="F173" s="17">
        <v>3237</v>
      </c>
      <c r="G173" s="17" t="s">
        <v>77</v>
      </c>
    </row>
    <row r="174" spans="1:9" hidden="1" x14ac:dyDescent="0.25">
      <c r="A174" s="17" t="s">
        <v>266</v>
      </c>
      <c r="B174" s="80" t="s">
        <v>22</v>
      </c>
      <c r="C174" s="75" t="s">
        <v>22</v>
      </c>
      <c r="D174" s="18" t="s">
        <v>9</v>
      </c>
      <c r="E174" s="57"/>
      <c r="F174" s="17">
        <v>3237</v>
      </c>
      <c r="G174" s="17" t="s">
        <v>77</v>
      </c>
    </row>
    <row r="175" spans="1:9" hidden="1" x14ac:dyDescent="0.25">
      <c r="A175" s="17" t="s">
        <v>346</v>
      </c>
      <c r="B175" s="80" t="s">
        <v>22</v>
      </c>
      <c r="C175" s="75" t="s">
        <v>22</v>
      </c>
      <c r="D175" s="18" t="s">
        <v>9</v>
      </c>
      <c r="E175" s="57"/>
      <c r="F175" s="17">
        <v>3237</v>
      </c>
      <c r="G175" s="17" t="s">
        <v>77</v>
      </c>
    </row>
    <row r="176" spans="1:9" hidden="1" x14ac:dyDescent="0.25">
      <c r="A176" s="17" t="s">
        <v>347</v>
      </c>
      <c r="B176" s="80" t="s">
        <v>22</v>
      </c>
      <c r="C176" s="75" t="s">
        <v>22</v>
      </c>
      <c r="D176" s="18" t="s">
        <v>9</v>
      </c>
      <c r="E176" s="57"/>
      <c r="F176" s="17">
        <v>3237</v>
      </c>
      <c r="G176" s="17" t="s">
        <v>77</v>
      </c>
    </row>
    <row r="177" spans="1:9" hidden="1" x14ac:dyDescent="0.25">
      <c r="A177" s="17" t="s">
        <v>416</v>
      </c>
      <c r="B177" s="80" t="s">
        <v>22</v>
      </c>
      <c r="C177" s="75" t="s">
        <v>22</v>
      </c>
      <c r="D177" s="18" t="s">
        <v>9</v>
      </c>
      <c r="E177" s="57"/>
      <c r="F177" s="17">
        <v>3237</v>
      </c>
      <c r="G177" s="17" t="s">
        <v>77</v>
      </c>
    </row>
    <row r="178" spans="1:9" hidden="1" x14ac:dyDescent="0.25">
      <c r="A178" s="17" t="s">
        <v>417</v>
      </c>
      <c r="B178" s="80" t="s">
        <v>22</v>
      </c>
      <c r="C178" s="75" t="s">
        <v>22</v>
      </c>
      <c r="D178" s="18" t="s">
        <v>9</v>
      </c>
      <c r="E178" s="57"/>
      <c r="F178" s="17">
        <v>3237</v>
      </c>
      <c r="G178" s="17" t="s">
        <v>77</v>
      </c>
    </row>
    <row r="179" spans="1:9" hidden="1" x14ac:dyDescent="0.25">
      <c r="A179" s="17" t="s">
        <v>348</v>
      </c>
      <c r="B179" s="26" t="s">
        <v>22</v>
      </c>
      <c r="C179" s="26" t="s">
        <v>22</v>
      </c>
      <c r="D179" s="18" t="s">
        <v>9</v>
      </c>
      <c r="E179" s="57"/>
      <c r="F179" s="17">
        <v>3237</v>
      </c>
      <c r="G179" s="17" t="s">
        <v>77</v>
      </c>
    </row>
    <row r="180" spans="1:9" x14ac:dyDescent="0.25">
      <c r="A180" s="89" t="s">
        <v>447</v>
      </c>
      <c r="B180" s="26" t="s">
        <v>22</v>
      </c>
      <c r="C180" s="26" t="s">
        <v>22</v>
      </c>
      <c r="D180" s="18" t="s">
        <v>9</v>
      </c>
      <c r="E180" s="57">
        <v>397.39</v>
      </c>
      <c r="F180" s="17">
        <v>3237</v>
      </c>
      <c r="G180" s="17" t="s">
        <v>77</v>
      </c>
    </row>
    <row r="181" spans="1:9" x14ac:dyDescent="0.25">
      <c r="A181" s="89" t="s">
        <v>446</v>
      </c>
      <c r="B181" s="26" t="s">
        <v>22</v>
      </c>
      <c r="C181" s="26" t="s">
        <v>22</v>
      </c>
      <c r="D181" s="18" t="s">
        <v>9</v>
      </c>
      <c r="E181" s="57">
        <v>1225.8499999999999</v>
      </c>
      <c r="F181" s="17">
        <v>3237</v>
      </c>
      <c r="G181" s="17" t="s">
        <v>77</v>
      </c>
    </row>
    <row r="182" spans="1:9" x14ac:dyDescent="0.25">
      <c r="A182" s="89" t="s">
        <v>438</v>
      </c>
      <c r="B182" s="26" t="s">
        <v>22</v>
      </c>
      <c r="C182" s="26" t="s">
        <v>22</v>
      </c>
      <c r="D182" s="18" t="s">
        <v>9</v>
      </c>
      <c r="E182" s="57">
        <v>895.83</v>
      </c>
      <c r="F182" s="17">
        <v>3237</v>
      </c>
      <c r="G182" s="17" t="s">
        <v>77</v>
      </c>
    </row>
    <row r="183" spans="1:9" x14ac:dyDescent="0.25">
      <c r="A183" s="89" t="s">
        <v>439</v>
      </c>
      <c r="B183" s="26" t="s">
        <v>22</v>
      </c>
      <c r="C183" s="26" t="s">
        <v>22</v>
      </c>
      <c r="D183" s="18" t="s">
        <v>9</v>
      </c>
      <c r="E183" s="57">
        <v>158.96</v>
      </c>
      <c r="F183" s="17">
        <v>3237</v>
      </c>
      <c r="G183" s="17" t="s">
        <v>77</v>
      </c>
    </row>
    <row r="184" spans="1:9" x14ac:dyDescent="0.25">
      <c r="A184" s="89" t="s">
        <v>440</v>
      </c>
      <c r="B184" s="26" t="s">
        <v>22</v>
      </c>
      <c r="C184" s="26" t="s">
        <v>22</v>
      </c>
      <c r="D184" s="18" t="s">
        <v>9</v>
      </c>
      <c r="E184" s="57">
        <v>144.34</v>
      </c>
      <c r="F184" s="17">
        <v>3237</v>
      </c>
      <c r="G184" s="17" t="s">
        <v>77</v>
      </c>
    </row>
    <row r="185" spans="1:9" x14ac:dyDescent="0.25">
      <c r="A185" s="89" t="s">
        <v>441</v>
      </c>
      <c r="B185" s="26" t="s">
        <v>22</v>
      </c>
      <c r="C185" s="26" t="s">
        <v>22</v>
      </c>
      <c r="D185" s="18" t="s">
        <v>9</v>
      </c>
      <c r="E185" s="57">
        <v>144.34</v>
      </c>
      <c r="F185" s="17">
        <v>3237</v>
      </c>
      <c r="G185" s="17" t="s">
        <v>77</v>
      </c>
    </row>
    <row r="186" spans="1:9" x14ac:dyDescent="0.25">
      <c r="A186" s="89" t="s">
        <v>442</v>
      </c>
      <c r="B186" s="26" t="s">
        <v>22</v>
      </c>
      <c r="C186" s="26" t="s">
        <v>22</v>
      </c>
      <c r="D186" s="18" t="s">
        <v>9</v>
      </c>
      <c r="E186" s="57">
        <v>638.70000000000005</v>
      </c>
      <c r="F186" s="17">
        <v>3237</v>
      </c>
      <c r="G186" s="17" t="s">
        <v>77</v>
      </c>
    </row>
    <row r="187" spans="1:9" x14ac:dyDescent="0.25">
      <c r="A187" s="89" t="s">
        <v>443</v>
      </c>
      <c r="B187" s="26" t="s">
        <v>22</v>
      </c>
      <c r="C187" s="26" t="s">
        <v>22</v>
      </c>
      <c r="D187" s="18" t="s">
        <v>9</v>
      </c>
      <c r="E187" s="57">
        <v>721.71</v>
      </c>
      <c r="F187" s="17">
        <v>3237</v>
      </c>
      <c r="G187" s="17" t="s">
        <v>77</v>
      </c>
      <c r="I187" s="53" t="s">
        <v>39</v>
      </c>
    </row>
    <row r="188" spans="1:9" x14ac:dyDescent="0.25">
      <c r="A188" s="89" t="s">
        <v>444</v>
      </c>
      <c r="B188" s="26" t="s">
        <v>22</v>
      </c>
      <c r="C188" s="26" t="s">
        <v>22</v>
      </c>
      <c r="D188" s="18" t="s">
        <v>9</v>
      </c>
      <c r="E188" s="57">
        <v>1323.14</v>
      </c>
      <c r="F188" s="17">
        <v>3237</v>
      </c>
      <c r="G188" s="17" t="s">
        <v>77</v>
      </c>
      <c r="I188" s="53" t="s">
        <v>39</v>
      </c>
    </row>
    <row r="189" spans="1:9" x14ac:dyDescent="0.25">
      <c r="A189" s="89" t="s">
        <v>445</v>
      </c>
      <c r="B189" s="26" t="s">
        <v>22</v>
      </c>
      <c r="C189" s="26" t="s">
        <v>22</v>
      </c>
      <c r="D189" s="18" t="s">
        <v>9</v>
      </c>
      <c r="E189" s="57">
        <v>243.46</v>
      </c>
      <c r="F189" s="17">
        <v>3237</v>
      </c>
      <c r="G189" s="17" t="s">
        <v>77</v>
      </c>
    </row>
    <row r="190" spans="1:9" x14ac:dyDescent="0.25">
      <c r="A190" s="89" t="s">
        <v>448</v>
      </c>
      <c r="B190" s="26" t="s">
        <v>22</v>
      </c>
      <c r="C190" s="26" t="s">
        <v>22</v>
      </c>
      <c r="D190" s="18" t="s">
        <v>9</v>
      </c>
      <c r="E190" s="57">
        <v>149.94999999999999</v>
      </c>
      <c r="F190" s="17">
        <v>3237</v>
      </c>
      <c r="G190" s="17" t="s">
        <v>77</v>
      </c>
    </row>
    <row r="191" spans="1:9" hidden="1" x14ac:dyDescent="0.25">
      <c r="A191" s="89" t="s">
        <v>264</v>
      </c>
      <c r="B191" s="26" t="s">
        <v>22</v>
      </c>
      <c r="C191" s="26" t="s">
        <v>22</v>
      </c>
      <c r="D191" s="18" t="s">
        <v>9</v>
      </c>
      <c r="E191" s="57"/>
      <c r="F191" s="17">
        <v>3237</v>
      </c>
      <c r="G191" s="17" t="s">
        <v>77</v>
      </c>
    </row>
    <row r="192" spans="1:9" hidden="1" x14ac:dyDescent="0.25">
      <c r="A192" s="89" t="s">
        <v>118</v>
      </c>
      <c r="B192" s="26" t="s">
        <v>22</v>
      </c>
      <c r="C192" s="26" t="s">
        <v>22</v>
      </c>
      <c r="D192" s="18" t="s">
        <v>9</v>
      </c>
      <c r="E192" s="57"/>
      <c r="F192" s="17">
        <v>3237</v>
      </c>
      <c r="G192" s="17" t="s">
        <v>77</v>
      </c>
    </row>
    <row r="193" spans="1:11" x14ac:dyDescent="0.25">
      <c r="A193" s="89" t="s">
        <v>219</v>
      </c>
      <c r="B193" s="26" t="s">
        <v>22</v>
      </c>
      <c r="C193" s="26" t="s">
        <v>22</v>
      </c>
      <c r="D193" s="18" t="s">
        <v>9</v>
      </c>
      <c r="E193" s="57">
        <v>292.64</v>
      </c>
      <c r="F193" s="17">
        <v>3237</v>
      </c>
      <c r="G193" s="17" t="s">
        <v>77</v>
      </c>
    </row>
    <row r="194" spans="1:11" x14ac:dyDescent="0.25">
      <c r="A194" s="89" t="s">
        <v>449</v>
      </c>
      <c r="B194" s="26" t="s">
        <v>22</v>
      </c>
      <c r="C194" s="26" t="s">
        <v>22</v>
      </c>
      <c r="D194" s="18" t="s">
        <v>9</v>
      </c>
      <c r="E194" s="57">
        <v>43.15</v>
      </c>
      <c r="F194" s="17">
        <v>3237</v>
      </c>
      <c r="G194" s="17" t="s">
        <v>77</v>
      </c>
    </row>
    <row r="195" spans="1:11" hidden="1" x14ac:dyDescent="0.25">
      <c r="A195" s="89" t="s">
        <v>220</v>
      </c>
      <c r="B195" s="26" t="s">
        <v>22</v>
      </c>
      <c r="C195" s="26" t="s">
        <v>22</v>
      </c>
      <c r="D195" s="18" t="s">
        <v>9</v>
      </c>
      <c r="E195" s="57"/>
      <c r="F195" s="17">
        <v>3237</v>
      </c>
      <c r="G195" s="17" t="s">
        <v>77</v>
      </c>
      <c r="J195" t="s">
        <v>39</v>
      </c>
    </row>
    <row r="196" spans="1:11" hidden="1" x14ac:dyDescent="0.25">
      <c r="A196" s="89" t="s">
        <v>128</v>
      </c>
      <c r="B196" s="26" t="s">
        <v>22</v>
      </c>
      <c r="C196" s="26" t="s">
        <v>22</v>
      </c>
      <c r="D196" s="18" t="s">
        <v>9</v>
      </c>
      <c r="E196" s="57"/>
      <c r="F196" s="17">
        <v>3237</v>
      </c>
      <c r="G196" s="17" t="s">
        <v>77</v>
      </c>
      <c r="J196" t="s">
        <v>39</v>
      </c>
    </row>
    <row r="197" spans="1:11" hidden="1" x14ac:dyDescent="0.25">
      <c r="A197" s="89" t="s">
        <v>129</v>
      </c>
      <c r="B197" s="26" t="s">
        <v>22</v>
      </c>
      <c r="C197" s="26" t="s">
        <v>22</v>
      </c>
      <c r="D197" s="18" t="s">
        <v>9</v>
      </c>
      <c r="E197" s="57"/>
      <c r="F197" s="17">
        <v>3237</v>
      </c>
      <c r="G197" s="17" t="s">
        <v>77</v>
      </c>
      <c r="J197" t="s">
        <v>39</v>
      </c>
    </row>
    <row r="198" spans="1:11" hidden="1" x14ac:dyDescent="0.25">
      <c r="A198" s="89" t="s">
        <v>205</v>
      </c>
      <c r="B198" s="26" t="s">
        <v>22</v>
      </c>
      <c r="C198" s="26" t="s">
        <v>22</v>
      </c>
      <c r="D198" s="18" t="s">
        <v>9</v>
      </c>
      <c r="E198" s="57"/>
      <c r="F198" s="17">
        <v>3237</v>
      </c>
      <c r="G198" s="17" t="s">
        <v>77</v>
      </c>
      <c r="I198" s="53" t="s">
        <v>39</v>
      </c>
    </row>
    <row r="199" spans="1:11" hidden="1" x14ac:dyDescent="0.25">
      <c r="A199" s="89" t="s">
        <v>206</v>
      </c>
      <c r="B199" s="26" t="s">
        <v>22</v>
      </c>
      <c r="C199" s="26" t="s">
        <v>22</v>
      </c>
      <c r="D199" s="18" t="s">
        <v>9</v>
      </c>
      <c r="E199" s="57"/>
      <c r="F199" s="17">
        <v>3237</v>
      </c>
      <c r="G199" s="17" t="s">
        <v>77</v>
      </c>
      <c r="K199" t="s">
        <v>39</v>
      </c>
    </row>
    <row r="200" spans="1:11" hidden="1" x14ac:dyDescent="0.25">
      <c r="A200" s="89" t="s">
        <v>207</v>
      </c>
      <c r="B200" s="26" t="s">
        <v>22</v>
      </c>
      <c r="C200" s="26" t="s">
        <v>22</v>
      </c>
      <c r="D200" s="18" t="s">
        <v>9</v>
      </c>
      <c r="E200" s="57"/>
      <c r="F200" s="17">
        <v>3237</v>
      </c>
      <c r="G200" s="17" t="s">
        <v>77</v>
      </c>
      <c r="J200" t="s">
        <v>39</v>
      </c>
    </row>
    <row r="201" spans="1:11" hidden="1" x14ac:dyDescent="0.25">
      <c r="A201" s="17" t="s">
        <v>208</v>
      </c>
      <c r="B201" s="26" t="s">
        <v>22</v>
      </c>
      <c r="C201" s="26" t="s">
        <v>22</v>
      </c>
      <c r="D201" s="18" t="s">
        <v>9</v>
      </c>
      <c r="E201" s="23"/>
      <c r="F201" s="17">
        <v>3237</v>
      </c>
      <c r="G201" s="17" t="s">
        <v>77</v>
      </c>
    </row>
    <row r="202" spans="1:11" hidden="1" x14ac:dyDescent="0.25">
      <c r="A202" s="89" t="s">
        <v>209</v>
      </c>
      <c r="B202" s="26" t="s">
        <v>22</v>
      </c>
      <c r="C202" s="26" t="s">
        <v>22</v>
      </c>
      <c r="D202" s="18" t="s">
        <v>9</v>
      </c>
      <c r="E202" s="57"/>
      <c r="F202" s="17">
        <v>3237</v>
      </c>
      <c r="G202" s="17" t="s">
        <v>77</v>
      </c>
      <c r="I202" s="53" t="s">
        <v>39</v>
      </c>
    </row>
    <row r="203" spans="1:11" hidden="1" x14ac:dyDescent="0.25">
      <c r="A203" s="89" t="s">
        <v>210</v>
      </c>
      <c r="B203" s="26" t="s">
        <v>22</v>
      </c>
      <c r="C203" s="26" t="s">
        <v>22</v>
      </c>
      <c r="D203" s="18" t="s">
        <v>9</v>
      </c>
      <c r="E203" s="57"/>
      <c r="F203" s="17">
        <v>3237</v>
      </c>
      <c r="G203" s="17" t="s">
        <v>77</v>
      </c>
    </row>
    <row r="204" spans="1:11" hidden="1" x14ac:dyDescent="0.25">
      <c r="A204" s="89" t="s">
        <v>211</v>
      </c>
      <c r="B204" s="26" t="s">
        <v>22</v>
      </c>
      <c r="C204" s="26" t="s">
        <v>22</v>
      </c>
      <c r="D204" s="18" t="s">
        <v>9</v>
      </c>
      <c r="E204" s="57"/>
      <c r="F204" s="17">
        <v>3237</v>
      </c>
      <c r="G204" s="17" t="s">
        <v>77</v>
      </c>
    </row>
    <row r="205" spans="1:11" hidden="1" x14ac:dyDescent="0.25">
      <c r="A205" s="89" t="s">
        <v>212</v>
      </c>
      <c r="B205" s="26" t="s">
        <v>22</v>
      </c>
      <c r="C205" s="26" t="s">
        <v>22</v>
      </c>
      <c r="D205" s="18" t="s">
        <v>9</v>
      </c>
      <c r="E205" s="57"/>
      <c r="F205" s="17">
        <v>3237</v>
      </c>
      <c r="G205" s="17" t="s">
        <v>77</v>
      </c>
    </row>
    <row r="206" spans="1:11" hidden="1" x14ac:dyDescent="0.25">
      <c r="A206" s="89" t="s">
        <v>216</v>
      </c>
      <c r="B206" s="26" t="s">
        <v>22</v>
      </c>
      <c r="C206" s="26" t="s">
        <v>22</v>
      </c>
      <c r="D206" s="18" t="s">
        <v>9</v>
      </c>
      <c r="E206" s="57"/>
      <c r="F206" s="17">
        <v>3237</v>
      </c>
      <c r="G206" s="17" t="s">
        <v>77</v>
      </c>
    </row>
    <row r="207" spans="1:11" hidden="1" x14ac:dyDescent="0.25">
      <c r="A207" s="89" t="s">
        <v>217</v>
      </c>
      <c r="B207" s="26" t="s">
        <v>22</v>
      </c>
      <c r="C207" s="26" t="s">
        <v>22</v>
      </c>
      <c r="D207" s="18" t="s">
        <v>9</v>
      </c>
      <c r="E207" s="57"/>
      <c r="F207" s="17">
        <v>3237</v>
      </c>
      <c r="G207" s="17" t="s">
        <v>77</v>
      </c>
    </row>
    <row r="208" spans="1:11" hidden="1" x14ac:dyDescent="0.25">
      <c r="A208" s="89" t="s">
        <v>215</v>
      </c>
      <c r="B208" s="26" t="s">
        <v>22</v>
      </c>
      <c r="C208" s="26" t="s">
        <v>22</v>
      </c>
      <c r="D208" s="18" t="s">
        <v>9</v>
      </c>
      <c r="E208" s="57"/>
      <c r="F208" s="17">
        <v>3237</v>
      </c>
      <c r="G208" s="17" t="s">
        <v>77</v>
      </c>
    </row>
    <row r="209" spans="1:11" hidden="1" x14ac:dyDescent="0.25">
      <c r="A209" s="89" t="s">
        <v>214</v>
      </c>
      <c r="B209" s="26" t="s">
        <v>22</v>
      </c>
      <c r="C209" s="26" t="s">
        <v>22</v>
      </c>
      <c r="D209" s="18" t="s">
        <v>9</v>
      </c>
      <c r="E209" s="57"/>
      <c r="F209" s="17">
        <v>3237</v>
      </c>
      <c r="G209" s="17" t="s">
        <v>77</v>
      </c>
    </row>
    <row r="210" spans="1:11" hidden="1" x14ac:dyDescent="0.25">
      <c r="A210" s="89" t="s">
        <v>213</v>
      </c>
      <c r="B210" s="26" t="s">
        <v>22</v>
      </c>
      <c r="C210" s="26" t="s">
        <v>22</v>
      </c>
      <c r="D210" s="18" t="s">
        <v>9</v>
      </c>
      <c r="E210" s="57"/>
      <c r="F210" s="17">
        <v>3237</v>
      </c>
      <c r="G210" s="17" t="s">
        <v>77</v>
      </c>
    </row>
    <row r="211" spans="1:11" hidden="1" x14ac:dyDescent="0.25">
      <c r="A211" s="89" t="s">
        <v>250</v>
      </c>
      <c r="B211" s="26" t="s">
        <v>22</v>
      </c>
      <c r="C211" s="26" t="s">
        <v>22</v>
      </c>
      <c r="D211" s="18" t="s">
        <v>9</v>
      </c>
      <c r="E211" s="57"/>
      <c r="F211" s="17">
        <v>3237</v>
      </c>
      <c r="G211" s="17" t="s">
        <v>77</v>
      </c>
      <c r="I211" s="53" t="s">
        <v>39</v>
      </c>
    </row>
    <row r="212" spans="1:11" hidden="1" x14ac:dyDescent="0.25">
      <c r="A212" s="89" t="s">
        <v>91</v>
      </c>
      <c r="B212" s="26">
        <v>25975412650</v>
      </c>
      <c r="C212" s="26" t="s">
        <v>11</v>
      </c>
      <c r="D212" s="18" t="s">
        <v>9</v>
      </c>
      <c r="E212" s="58"/>
      <c r="F212" s="17">
        <v>3237</v>
      </c>
      <c r="G212" s="17" t="s">
        <v>77</v>
      </c>
    </row>
    <row r="213" spans="1:11" hidden="1" x14ac:dyDescent="0.25">
      <c r="A213" s="89" t="s">
        <v>268</v>
      </c>
      <c r="B213" s="26" t="s">
        <v>22</v>
      </c>
      <c r="C213" s="26" t="s">
        <v>22</v>
      </c>
      <c r="D213" s="18" t="s">
        <v>9</v>
      </c>
      <c r="E213" s="58"/>
      <c r="F213" s="17">
        <v>3237</v>
      </c>
      <c r="G213" s="17" t="s">
        <v>77</v>
      </c>
    </row>
    <row r="214" spans="1:11" hidden="1" x14ac:dyDescent="0.25">
      <c r="A214" s="89" t="s">
        <v>269</v>
      </c>
      <c r="B214" s="26" t="s">
        <v>22</v>
      </c>
      <c r="C214" s="26" t="s">
        <v>22</v>
      </c>
      <c r="D214" s="18" t="s">
        <v>9</v>
      </c>
      <c r="E214" s="58"/>
      <c r="F214" s="17">
        <v>3237</v>
      </c>
      <c r="G214" s="17" t="s">
        <v>77</v>
      </c>
    </row>
    <row r="215" spans="1:11" hidden="1" x14ac:dyDescent="0.25">
      <c r="A215" s="89" t="s">
        <v>270</v>
      </c>
      <c r="B215" s="26" t="s">
        <v>22</v>
      </c>
      <c r="C215" s="26" t="s">
        <v>22</v>
      </c>
      <c r="D215" s="18" t="s">
        <v>9</v>
      </c>
      <c r="E215" s="58"/>
      <c r="F215" s="17">
        <v>3237</v>
      </c>
      <c r="G215" s="17" t="s">
        <v>77</v>
      </c>
    </row>
    <row r="216" spans="1:11" hidden="1" x14ac:dyDescent="0.25">
      <c r="A216" s="89" t="s">
        <v>271</v>
      </c>
      <c r="B216" s="26" t="s">
        <v>22</v>
      </c>
      <c r="C216" s="26" t="s">
        <v>22</v>
      </c>
      <c r="D216" s="18" t="s">
        <v>9</v>
      </c>
      <c r="E216" s="58"/>
      <c r="F216" s="17">
        <v>3237</v>
      </c>
      <c r="G216" s="17" t="s">
        <v>77</v>
      </c>
    </row>
    <row r="217" spans="1:11" hidden="1" x14ac:dyDescent="0.25">
      <c r="A217" s="89" t="s">
        <v>272</v>
      </c>
      <c r="B217" s="26" t="s">
        <v>22</v>
      </c>
      <c r="C217" s="26" t="s">
        <v>22</v>
      </c>
      <c r="D217" s="18" t="s">
        <v>9</v>
      </c>
      <c r="E217" s="58"/>
      <c r="F217" s="17">
        <v>3237</v>
      </c>
      <c r="G217" s="17" t="s">
        <v>77</v>
      </c>
    </row>
    <row r="218" spans="1:11" hidden="1" x14ac:dyDescent="0.25">
      <c r="A218" s="17" t="s">
        <v>273</v>
      </c>
      <c r="B218" s="26" t="s">
        <v>22</v>
      </c>
      <c r="C218" s="26" t="s">
        <v>22</v>
      </c>
      <c r="D218" s="18" t="s">
        <v>9</v>
      </c>
      <c r="E218" s="131"/>
      <c r="F218" s="17">
        <v>3237</v>
      </c>
      <c r="G218" s="17" t="s">
        <v>77</v>
      </c>
    </row>
    <row r="219" spans="1:11" hidden="1" x14ac:dyDescent="0.25">
      <c r="A219" s="17" t="s">
        <v>274</v>
      </c>
      <c r="B219" s="26" t="s">
        <v>22</v>
      </c>
      <c r="C219" s="26" t="s">
        <v>22</v>
      </c>
      <c r="D219" s="18" t="s">
        <v>9</v>
      </c>
      <c r="E219" s="131"/>
      <c r="F219" s="17">
        <v>3237</v>
      </c>
      <c r="G219" s="17" t="s">
        <v>77</v>
      </c>
    </row>
    <row r="220" spans="1:11" hidden="1" x14ac:dyDescent="0.25">
      <c r="A220" s="17" t="s">
        <v>275</v>
      </c>
      <c r="B220" s="26" t="s">
        <v>22</v>
      </c>
      <c r="C220" s="26" t="s">
        <v>22</v>
      </c>
      <c r="D220" s="18" t="s">
        <v>9</v>
      </c>
      <c r="E220" s="131"/>
      <c r="F220" s="17">
        <v>3237</v>
      </c>
      <c r="G220" s="17" t="s">
        <v>77</v>
      </c>
      <c r="K220" t="s">
        <v>39</v>
      </c>
    </row>
    <row r="221" spans="1:11" hidden="1" x14ac:dyDescent="0.25">
      <c r="A221" s="17" t="s">
        <v>276</v>
      </c>
      <c r="B221" s="26" t="s">
        <v>22</v>
      </c>
      <c r="C221" s="26" t="s">
        <v>22</v>
      </c>
      <c r="D221" s="18" t="s">
        <v>9</v>
      </c>
      <c r="E221" s="131"/>
      <c r="F221" s="17">
        <v>3237</v>
      </c>
      <c r="G221" s="17" t="s">
        <v>77</v>
      </c>
    </row>
    <row r="222" spans="1:11" hidden="1" x14ac:dyDescent="0.25">
      <c r="A222" s="17" t="s">
        <v>277</v>
      </c>
      <c r="B222" s="26" t="s">
        <v>22</v>
      </c>
      <c r="C222" s="26" t="s">
        <v>22</v>
      </c>
      <c r="D222" s="18" t="s">
        <v>9</v>
      </c>
      <c r="E222" s="131"/>
      <c r="F222" s="17">
        <v>3237</v>
      </c>
      <c r="G222" s="17" t="s">
        <v>77</v>
      </c>
    </row>
    <row r="223" spans="1:11" hidden="1" x14ac:dyDescent="0.25">
      <c r="A223" s="17" t="s">
        <v>278</v>
      </c>
      <c r="B223" s="26" t="s">
        <v>22</v>
      </c>
      <c r="C223" s="26" t="s">
        <v>22</v>
      </c>
      <c r="D223" s="18" t="s">
        <v>9</v>
      </c>
      <c r="E223" s="131"/>
      <c r="F223" s="17">
        <v>3237</v>
      </c>
      <c r="G223" s="17" t="s">
        <v>77</v>
      </c>
    </row>
    <row r="224" spans="1:11" hidden="1" x14ac:dyDescent="0.25">
      <c r="A224" s="89" t="s">
        <v>279</v>
      </c>
      <c r="B224" s="26" t="s">
        <v>22</v>
      </c>
      <c r="C224" s="26" t="s">
        <v>22</v>
      </c>
      <c r="D224" s="126" t="s">
        <v>9</v>
      </c>
      <c r="E224" s="58"/>
      <c r="F224" s="17">
        <v>3237</v>
      </c>
      <c r="G224" s="17" t="s">
        <v>77</v>
      </c>
      <c r="J224" t="s">
        <v>39</v>
      </c>
    </row>
    <row r="225" spans="1:10" hidden="1" x14ac:dyDescent="0.25">
      <c r="A225" s="89" t="s">
        <v>280</v>
      </c>
      <c r="B225" s="26" t="s">
        <v>22</v>
      </c>
      <c r="C225" s="26" t="s">
        <v>22</v>
      </c>
      <c r="D225" s="126" t="s">
        <v>9</v>
      </c>
      <c r="E225" s="58"/>
      <c r="F225" s="17">
        <v>3237</v>
      </c>
      <c r="G225" s="17" t="s">
        <v>77</v>
      </c>
      <c r="I225" s="53" t="s">
        <v>39</v>
      </c>
    </row>
    <row r="226" spans="1:10" hidden="1" x14ac:dyDescent="0.25">
      <c r="A226" s="89" t="s">
        <v>281</v>
      </c>
      <c r="B226" s="26" t="s">
        <v>22</v>
      </c>
      <c r="C226" s="26" t="s">
        <v>22</v>
      </c>
      <c r="D226" s="126" t="s">
        <v>9</v>
      </c>
      <c r="E226" s="58"/>
      <c r="F226" s="17">
        <v>3237</v>
      </c>
      <c r="G226" s="17" t="s">
        <v>77</v>
      </c>
      <c r="J226" t="s">
        <v>39</v>
      </c>
    </row>
    <row r="227" spans="1:10" hidden="1" x14ac:dyDescent="0.25">
      <c r="A227" s="89" t="s">
        <v>282</v>
      </c>
      <c r="B227" s="26" t="s">
        <v>22</v>
      </c>
      <c r="C227" s="26" t="s">
        <v>22</v>
      </c>
      <c r="D227" s="126" t="s">
        <v>9</v>
      </c>
      <c r="E227" s="58"/>
      <c r="F227" s="17">
        <v>3237</v>
      </c>
      <c r="G227" s="17" t="s">
        <v>77</v>
      </c>
      <c r="J227" t="s">
        <v>39</v>
      </c>
    </row>
    <row r="228" spans="1:10" hidden="1" x14ac:dyDescent="0.25">
      <c r="A228" s="89" t="s">
        <v>283</v>
      </c>
      <c r="B228" s="26" t="s">
        <v>22</v>
      </c>
      <c r="C228" s="26" t="s">
        <v>22</v>
      </c>
      <c r="D228" s="126" t="s">
        <v>9</v>
      </c>
      <c r="E228" s="58"/>
      <c r="F228" s="17">
        <v>3237</v>
      </c>
      <c r="G228" s="17" t="s">
        <v>77</v>
      </c>
    </row>
    <row r="229" spans="1:10" hidden="1" x14ac:dyDescent="0.25">
      <c r="A229" s="89" t="s">
        <v>284</v>
      </c>
      <c r="B229" s="26" t="s">
        <v>22</v>
      </c>
      <c r="C229" s="26" t="s">
        <v>22</v>
      </c>
      <c r="D229" s="126" t="s">
        <v>9</v>
      </c>
      <c r="E229" s="58"/>
      <c r="F229" s="17">
        <v>3237</v>
      </c>
      <c r="G229" s="17" t="s">
        <v>77</v>
      </c>
    </row>
    <row r="230" spans="1:10" hidden="1" x14ac:dyDescent="0.25">
      <c r="A230" s="89" t="s">
        <v>285</v>
      </c>
      <c r="B230" s="26" t="s">
        <v>22</v>
      </c>
      <c r="C230" s="26" t="s">
        <v>22</v>
      </c>
      <c r="D230" s="126" t="s">
        <v>9</v>
      </c>
      <c r="E230" s="58"/>
      <c r="F230" s="17">
        <v>3237</v>
      </c>
      <c r="G230" s="17" t="s">
        <v>77</v>
      </c>
    </row>
    <row r="231" spans="1:10" hidden="1" x14ac:dyDescent="0.25">
      <c r="A231" s="17" t="s">
        <v>286</v>
      </c>
      <c r="B231" s="26" t="s">
        <v>22</v>
      </c>
      <c r="C231" s="26" t="s">
        <v>22</v>
      </c>
      <c r="D231" s="18" t="s">
        <v>9</v>
      </c>
      <c r="E231" s="58"/>
      <c r="F231" s="17">
        <v>3237</v>
      </c>
      <c r="G231" s="17" t="s">
        <v>77</v>
      </c>
      <c r="I231" s="53" t="s">
        <v>39</v>
      </c>
    </row>
    <row r="232" spans="1:10" hidden="1" x14ac:dyDescent="0.25">
      <c r="A232" s="17" t="s">
        <v>287</v>
      </c>
      <c r="B232" s="26" t="s">
        <v>22</v>
      </c>
      <c r="C232" s="26" t="s">
        <v>22</v>
      </c>
      <c r="D232" s="18" t="s">
        <v>9</v>
      </c>
      <c r="E232" s="58"/>
      <c r="F232" s="17">
        <v>3237</v>
      </c>
      <c r="G232" s="17" t="s">
        <v>77</v>
      </c>
      <c r="J232" t="s">
        <v>39</v>
      </c>
    </row>
    <row r="233" spans="1:10" x14ac:dyDescent="0.25">
      <c r="A233" s="17" t="s">
        <v>333</v>
      </c>
      <c r="B233" s="26" t="s">
        <v>22</v>
      </c>
      <c r="C233" s="26" t="s">
        <v>22</v>
      </c>
      <c r="D233" s="18" t="s">
        <v>9</v>
      </c>
      <c r="E233" s="58">
        <v>595.52</v>
      </c>
      <c r="F233" s="17">
        <v>3237</v>
      </c>
      <c r="G233" s="17" t="s">
        <v>77</v>
      </c>
    </row>
    <row r="234" spans="1:10" hidden="1" x14ac:dyDescent="0.25">
      <c r="A234" s="17" t="s">
        <v>288</v>
      </c>
      <c r="B234" s="26" t="s">
        <v>22</v>
      </c>
      <c r="C234" s="26" t="s">
        <v>22</v>
      </c>
      <c r="D234" s="18" t="s">
        <v>9</v>
      </c>
      <c r="E234" s="58"/>
      <c r="F234" s="17">
        <v>3237</v>
      </c>
      <c r="G234" s="17" t="s">
        <v>77</v>
      </c>
    </row>
    <row r="235" spans="1:10" hidden="1" x14ac:dyDescent="0.25">
      <c r="A235" s="17" t="s">
        <v>345</v>
      </c>
      <c r="B235" s="26" t="s">
        <v>22</v>
      </c>
      <c r="C235" s="26" t="s">
        <v>22</v>
      </c>
      <c r="D235" s="18" t="s">
        <v>9</v>
      </c>
      <c r="E235" s="58"/>
      <c r="F235" s="17">
        <v>3237</v>
      </c>
      <c r="G235" s="17" t="s">
        <v>77</v>
      </c>
    </row>
    <row r="236" spans="1:10" hidden="1" x14ac:dyDescent="0.25">
      <c r="A236" s="17" t="s">
        <v>289</v>
      </c>
      <c r="B236" s="26" t="s">
        <v>22</v>
      </c>
      <c r="C236" s="26" t="s">
        <v>22</v>
      </c>
      <c r="D236" s="18" t="s">
        <v>9</v>
      </c>
      <c r="E236" s="58"/>
      <c r="F236" s="17">
        <v>3237</v>
      </c>
      <c r="G236" s="17" t="s">
        <v>77</v>
      </c>
      <c r="J236" t="s">
        <v>39</v>
      </c>
    </row>
    <row r="237" spans="1:10" hidden="1" x14ac:dyDescent="0.25">
      <c r="A237" s="17" t="s">
        <v>314</v>
      </c>
      <c r="B237" s="26">
        <v>23071028130</v>
      </c>
      <c r="C237" s="26" t="s">
        <v>10</v>
      </c>
      <c r="D237" s="18" t="s">
        <v>9</v>
      </c>
      <c r="E237" s="58"/>
      <c r="F237" s="17">
        <v>3237</v>
      </c>
      <c r="G237" s="17" t="s">
        <v>77</v>
      </c>
    </row>
    <row r="238" spans="1:10" hidden="1" x14ac:dyDescent="0.25">
      <c r="A238" s="17" t="s">
        <v>312</v>
      </c>
      <c r="B238" s="26" t="s">
        <v>22</v>
      </c>
      <c r="C238" s="26" t="s">
        <v>22</v>
      </c>
      <c r="D238" s="18" t="s">
        <v>9</v>
      </c>
      <c r="E238" s="58"/>
      <c r="F238" s="17">
        <v>3237</v>
      </c>
      <c r="G238" s="17" t="s">
        <v>77</v>
      </c>
    </row>
    <row r="239" spans="1:10" hidden="1" x14ac:dyDescent="0.25">
      <c r="A239" s="17" t="s">
        <v>322</v>
      </c>
      <c r="B239" s="26" t="s">
        <v>22</v>
      </c>
      <c r="C239" s="26" t="s">
        <v>22</v>
      </c>
      <c r="D239" s="18" t="s">
        <v>9</v>
      </c>
      <c r="E239" s="58"/>
      <c r="F239" s="17">
        <v>3237</v>
      </c>
      <c r="G239" s="17" t="s">
        <v>77</v>
      </c>
      <c r="I239" s="53" t="s">
        <v>39</v>
      </c>
      <c r="J239" t="s">
        <v>39</v>
      </c>
    </row>
    <row r="240" spans="1:10" hidden="1" x14ac:dyDescent="0.25">
      <c r="A240" s="17" t="s">
        <v>337</v>
      </c>
      <c r="B240" s="26" t="s">
        <v>22</v>
      </c>
      <c r="C240" s="26" t="s">
        <v>22</v>
      </c>
      <c r="D240" s="18" t="s">
        <v>9</v>
      </c>
      <c r="E240" s="58"/>
      <c r="F240" s="17">
        <v>3237</v>
      </c>
      <c r="G240" s="17" t="s">
        <v>77</v>
      </c>
      <c r="I240" s="53" t="s">
        <v>39</v>
      </c>
    </row>
    <row r="241" spans="1:10" hidden="1" x14ac:dyDescent="0.25">
      <c r="A241" s="17" t="s">
        <v>319</v>
      </c>
      <c r="B241" s="26" t="s">
        <v>22</v>
      </c>
      <c r="C241" s="26" t="s">
        <v>22</v>
      </c>
      <c r="D241" s="18" t="s">
        <v>9</v>
      </c>
      <c r="E241" s="58"/>
      <c r="F241" s="17">
        <v>3237</v>
      </c>
      <c r="G241" s="17" t="s">
        <v>77</v>
      </c>
    </row>
    <row r="242" spans="1:10" hidden="1" x14ac:dyDescent="0.25">
      <c r="A242" s="17" t="s">
        <v>342</v>
      </c>
      <c r="B242" s="26" t="s">
        <v>22</v>
      </c>
      <c r="C242" s="26" t="s">
        <v>22</v>
      </c>
      <c r="D242" s="18" t="s">
        <v>9</v>
      </c>
      <c r="E242" s="58"/>
      <c r="F242" s="17">
        <v>3237</v>
      </c>
      <c r="G242" s="17" t="s">
        <v>77</v>
      </c>
    </row>
    <row r="243" spans="1:10" hidden="1" x14ac:dyDescent="0.25">
      <c r="A243" s="17" t="s">
        <v>341</v>
      </c>
      <c r="B243" s="26" t="s">
        <v>22</v>
      </c>
      <c r="C243" s="26" t="s">
        <v>22</v>
      </c>
      <c r="D243" s="18" t="s">
        <v>9</v>
      </c>
      <c r="E243" s="58"/>
      <c r="F243" s="17">
        <v>3237</v>
      </c>
      <c r="G243" s="17" t="s">
        <v>77</v>
      </c>
      <c r="I243" s="53" t="s">
        <v>39</v>
      </c>
    </row>
    <row r="244" spans="1:10" hidden="1" x14ac:dyDescent="0.25">
      <c r="A244" s="17" t="s">
        <v>340</v>
      </c>
      <c r="B244" s="26" t="s">
        <v>22</v>
      </c>
      <c r="C244" s="26" t="s">
        <v>22</v>
      </c>
      <c r="D244" s="18" t="s">
        <v>9</v>
      </c>
      <c r="E244" s="58"/>
      <c r="F244" s="17">
        <v>3237</v>
      </c>
      <c r="G244" s="17" t="s">
        <v>77</v>
      </c>
    </row>
    <row r="245" spans="1:10" hidden="1" x14ac:dyDescent="0.25">
      <c r="A245" s="17" t="s">
        <v>339</v>
      </c>
      <c r="B245" s="26" t="s">
        <v>22</v>
      </c>
      <c r="C245" s="26" t="s">
        <v>22</v>
      </c>
      <c r="D245" s="18" t="s">
        <v>9</v>
      </c>
      <c r="E245" s="58"/>
      <c r="F245" s="17">
        <v>3237</v>
      </c>
      <c r="G245" s="17" t="s">
        <v>77</v>
      </c>
    </row>
    <row r="246" spans="1:10" hidden="1" x14ac:dyDescent="0.25">
      <c r="A246" s="17" t="s">
        <v>338</v>
      </c>
      <c r="B246" s="26" t="s">
        <v>22</v>
      </c>
      <c r="C246" s="26" t="s">
        <v>22</v>
      </c>
      <c r="D246" s="18" t="s">
        <v>9</v>
      </c>
      <c r="E246" s="58"/>
      <c r="F246" s="17">
        <v>3237</v>
      </c>
      <c r="G246" s="17" t="s">
        <v>77</v>
      </c>
      <c r="J246" t="s">
        <v>39</v>
      </c>
    </row>
    <row r="247" spans="1:10" hidden="1" x14ac:dyDescent="0.25">
      <c r="A247" s="17" t="s">
        <v>344</v>
      </c>
      <c r="B247" s="26" t="s">
        <v>22</v>
      </c>
      <c r="C247" s="26" t="s">
        <v>22</v>
      </c>
      <c r="D247" s="18" t="s">
        <v>9</v>
      </c>
      <c r="E247" s="58"/>
      <c r="F247" s="17">
        <v>3237</v>
      </c>
      <c r="G247" s="17" t="s">
        <v>77</v>
      </c>
    </row>
    <row r="248" spans="1:10" hidden="1" x14ac:dyDescent="0.25">
      <c r="A248" s="17" t="s">
        <v>411</v>
      </c>
      <c r="B248" s="26" t="s">
        <v>22</v>
      </c>
      <c r="C248" s="26" t="s">
        <v>22</v>
      </c>
      <c r="D248" s="18" t="s">
        <v>9</v>
      </c>
      <c r="E248" s="58"/>
      <c r="F248" s="17">
        <v>3237</v>
      </c>
      <c r="G248" s="17" t="s">
        <v>77</v>
      </c>
    </row>
    <row r="249" spans="1:10" hidden="1" x14ac:dyDescent="0.25">
      <c r="A249" s="17" t="s">
        <v>412</v>
      </c>
      <c r="B249" s="26" t="s">
        <v>22</v>
      </c>
      <c r="C249" s="26" t="s">
        <v>22</v>
      </c>
      <c r="D249" s="18" t="s">
        <v>9</v>
      </c>
      <c r="E249" s="58"/>
      <c r="F249" s="17">
        <v>3237</v>
      </c>
      <c r="G249" s="17" t="s">
        <v>77</v>
      </c>
    </row>
    <row r="250" spans="1:10" hidden="1" x14ac:dyDescent="0.25">
      <c r="A250" s="17" t="s">
        <v>413</v>
      </c>
      <c r="B250" s="26" t="s">
        <v>22</v>
      </c>
      <c r="C250" s="26" t="s">
        <v>22</v>
      </c>
      <c r="D250" s="18" t="s">
        <v>9</v>
      </c>
      <c r="E250" s="58"/>
      <c r="F250" s="17">
        <v>3237</v>
      </c>
      <c r="G250" s="17" t="s">
        <v>77</v>
      </c>
    </row>
    <row r="251" spans="1:10" hidden="1" x14ac:dyDescent="0.25">
      <c r="A251" s="17" t="s">
        <v>359</v>
      </c>
      <c r="B251" s="26" t="s">
        <v>22</v>
      </c>
      <c r="C251" s="26" t="s">
        <v>22</v>
      </c>
      <c r="D251" s="18" t="s">
        <v>9</v>
      </c>
      <c r="E251" s="58"/>
      <c r="F251" s="17">
        <v>3237</v>
      </c>
      <c r="G251" s="17" t="s">
        <v>77</v>
      </c>
    </row>
    <row r="252" spans="1:10" hidden="1" x14ac:dyDescent="0.25">
      <c r="A252" s="17" t="s">
        <v>410</v>
      </c>
      <c r="B252" s="26" t="s">
        <v>22</v>
      </c>
      <c r="C252" s="26" t="s">
        <v>22</v>
      </c>
      <c r="D252" s="18" t="s">
        <v>9</v>
      </c>
      <c r="E252" s="58"/>
      <c r="F252" s="17">
        <v>3237</v>
      </c>
      <c r="G252" s="17" t="s">
        <v>77</v>
      </c>
    </row>
    <row r="253" spans="1:10" hidden="1" x14ac:dyDescent="0.25">
      <c r="A253" s="17" t="s">
        <v>216</v>
      </c>
      <c r="B253" s="26" t="s">
        <v>22</v>
      </c>
      <c r="C253" s="26" t="s">
        <v>22</v>
      </c>
      <c r="D253" s="18" t="s">
        <v>9</v>
      </c>
      <c r="E253" s="58"/>
      <c r="F253" s="17">
        <v>3237</v>
      </c>
      <c r="G253" s="17" t="s">
        <v>77</v>
      </c>
      <c r="J253" t="s">
        <v>39</v>
      </c>
    </row>
    <row r="254" spans="1:10" x14ac:dyDescent="0.25">
      <c r="A254" s="180" t="s">
        <v>43</v>
      </c>
      <c r="B254" s="181"/>
      <c r="C254" s="181"/>
      <c r="D254" s="181"/>
      <c r="E254" s="32">
        <f>SUM(E160:E253)</f>
        <v>13942.15</v>
      </c>
      <c r="F254" s="33"/>
      <c r="G254" s="33"/>
    </row>
    <row r="255" spans="1:10" x14ac:dyDescent="0.25">
      <c r="A255" s="17" t="s">
        <v>44</v>
      </c>
      <c r="B255" s="112">
        <v>82888704837</v>
      </c>
      <c r="C255" s="75" t="s">
        <v>11</v>
      </c>
      <c r="D255" s="18" t="s">
        <v>9</v>
      </c>
      <c r="E255" s="23">
        <v>209.08</v>
      </c>
      <c r="F255" s="17">
        <v>3238</v>
      </c>
      <c r="G255" s="17" t="s">
        <v>45</v>
      </c>
    </row>
    <row r="256" spans="1:10" x14ac:dyDescent="0.25">
      <c r="A256" s="17" t="s">
        <v>40</v>
      </c>
      <c r="B256" s="157">
        <v>91591564577</v>
      </c>
      <c r="C256" s="86" t="s">
        <v>10</v>
      </c>
      <c r="D256" s="18" t="s">
        <v>9</v>
      </c>
      <c r="E256" s="23">
        <v>261.3</v>
      </c>
      <c r="F256" s="17">
        <v>3238</v>
      </c>
      <c r="G256" s="17" t="s">
        <v>45</v>
      </c>
    </row>
    <row r="257" spans="1:12" x14ac:dyDescent="0.25">
      <c r="A257" s="17" t="s">
        <v>94</v>
      </c>
      <c r="B257" s="26" t="s">
        <v>22</v>
      </c>
      <c r="C257" s="115" t="s">
        <v>22</v>
      </c>
      <c r="D257" s="18" t="s">
        <v>9</v>
      </c>
      <c r="E257" s="57">
        <v>37.979999999999997</v>
      </c>
      <c r="F257" s="17">
        <v>3238</v>
      </c>
      <c r="G257" s="17" t="s">
        <v>45</v>
      </c>
      <c r="K257" t="s">
        <v>39</v>
      </c>
    </row>
    <row r="258" spans="1:12" hidden="1" x14ac:dyDescent="0.25">
      <c r="A258" s="89" t="s">
        <v>148</v>
      </c>
      <c r="B258" s="107"/>
      <c r="C258" s="91"/>
      <c r="D258" s="18" t="s">
        <v>9</v>
      </c>
      <c r="E258" s="57"/>
      <c r="F258" s="17">
        <v>3238</v>
      </c>
      <c r="G258" s="17" t="s">
        <v>45</v>
      </c>
    </row>
    <row r="259" spans="1:12" x14ac:dyDescent="0.25">
      <c r="A259" s="180" t="s">
        <v>46</v>
      </c>
      <c r="B259" s="181"/>
      <c r="C259" s="181"/>
      <c r="D259" s="181"/>
      <c r="E259" s="32">
        <f>SUM(E255:E258)</f>
        <v>508.36</v>
      </c>
      <c r="F259" s="33"/>
      <c r="G259" s="33"/>
      <c r="J259" t="s">
        <v>39</v>
      </c>
    </row>
    <row r="260" spans="1:12" hidden="1" x14ac:dyDescent="0.25">
      <c r="A260" s="60" t="s">
        <v>83</v>
      </c>
      <c r="B260" s="21">
        <v>76421785402</v>
      </c>
      <c r="C260" s="26" t="s">
        <v>84</v>
      </c>
      <c r="D260" s="18" t="s">
        <v>9</v>
      </c>
      <c r="E260" s="58"/>
      <c r="F260" s="17">
        <v>3239</v>
      </c>
      <c r="G260" s="64" t="s">
        <v>93</v>
      </c>
    </row>
    <row r="261" spans="1:12" hidden="1" x14ac:dyDescent="0.25">
      <c r="A261" s="60" t="s">
        <v>241</v>
      </c>
      <c r="B261" s="26" t="s">
        <v>22</v>
      </c>
      <c r="C261" s="26" t="s">
        <v>22</v>
      </c>
      <c r="D261" s="18" t="s">
        <v>9</v>
      </c>
      <c r="E261" s="58"/>
      <c r="F261" s="17">
        <v>3239</v>
      </c>
      <c r="G261" s="17" t="s">
        <v>90</v>
      </c>
      <c r="J261" t="s">
        <v>39</v>
      </c>
    </row>
    <row r="262" spans="1:12" hidden="1" x14ac:dyDescent="0.25">
      <c r="A262" s="60" t="s">
        <v>353</v>
      </c>
      <c r="B262" s="26" t="s">
        <v>22</v>
      </c>
      <c r="C262" s="26" t="s">
        <v>22</v>
      </c>
      <c r="D262" s="18" t="s">
        <v>9</v>
      </c>
      <c r="E262" s="58"/>
      <c r="F262" s="17">
        <v>3239</v>
      </c>
      <c r="G262" s="17" t="s">
        <v>90</v>
      </c>
    </row>
    <row r="263" spans="1:12" hidden="1" x14ac:dyDescent="0.25">
      <c r="A263" s="17" t="s">
        <v>150</v>
      </c>
      <c r="B263" s="62" t="s">
        <v>182</v>
      </c>
      <c r="C263" s="75" t="s">
        <v>11</v>
      </c>
      <c r="D263" s="18" t="s">
        <v>9</v>
      </c>
      <c r="E263" s="58"/>
      <c r="F263" s="17">
        <v>3239</v>
      </c>
      <c r="G263" s="17" t="s">
        <v>90</v>
      </c>
    </row>
    <row r="264" spans="1:12" hidden="1" x14ac:dyDescent="0.25">
      <c r="A264" s="60" t="s">
        <v>161</v>
      </c>
      <c r="B264" s="108">
        <v>70449711005</v>
      </c>
      <c r="C264" s="26" t="s">
        <v>11</v>
      </c>
      <c r="D264" s="18" t="s">
        <v>9</v>
      </c>
      <c r="E264" s="58"/>
      <c r="F264" s="17">
        <v>3239</v>
      </c>
      <c r="G264" s="17" t="s">
        <v>90</v>
      </c>
      <c r="I264" s="53" t="s">
        <v>39</v>
      </c>
      <c r="J264" t="s">
        <v>39</v>
      </c>
    </row>
    <row r="265" spans="1:12" x14ac:dyDescent="0.25">
      <c r="A265" s="60" t="s">
        <v>423</v>
      </c>
      <c r="B265" s="26" t="s">
        <v>22</v>
      </c>
      <c r="C265" s="26" t="s">
        <v>22</v>
      </c>
      <c r="D265" s="18" t="s">
        <v>9</v>
      </c>
      <c r="E265" s="58">
        <v>21.18</v>
      </c>
      <c r="F265" s="17">
        <v>3239</v>
      </c>
      <c r="G265" s="17" t="s">
        <v>90</v>
      </c>
    </row>
    <row r="266" spans="1:12" hidden="1" x14ac:dyDescent="0.25">
      <c r="A266" s="60" t="s">
        <v>256</v>
      </c>
      <c r="B266" s="26">
        <v>21532191008</v>
      </c>
      <c r="C266" s="26" t="s">
        <v>11</v>
      </c>
      <c r="D266" s="18" t="s">
        <v>9</v>
      </c>
      <c r="E266" s="58"/>
      <c r="F266" s="17">
        <v>3239</v>
      </c>
      <c r="G266" s="17" t="s">
        <v>90</v>
      </c>
      <c r="I266" s="53" t="s">
        <v>39</v>
      </c>
    </row>
    <row r="267" spans="1:12" hidden="1" x14ac:dyDescent="0.25">
      <c r="A267" s="60" t="s">
        <v>297</v>
      </c>
      <c r="B267" s="26" t="s">
        <v>22</v>
      </c>
      <c r="C267" s="26" t="s">
        <v>22</v>
      </c>
      <c r="D267" s="18" t="s">
        <v>9</v>
      </c>
      <c r="E267" s="58"/>
      <c r="F267" s="17">
        <v>3239</v>
      </c>
      <c r="G267" s="17" t="s">
        <v>90</v>
      </c>
      <c r="I267" s="53" t="s">
        <v>39</v>
      </c>
      <c r="L267" t="s">
        <v>39</v>
      </c>
    </row>
    <row r="268" spans="1:12" x14ac:dyDescent="0.25">
      <c r="A268" s="89" t="s">
        <v>103</v>
      </c>
      <c r="B268" s="26">
        <v>18788131915</v>
      </c>
      <c r="C268" s="26" t="s">
        <v>142</v>
      </c>
      <c r="D268" s="18" t="s">
        <v>9</v>
      </c>
      <c r="E268" s="58">
        <v>265</v>
      </c>
      <c r="F268" s="17">
        <v>3239</v>
      </c>
      <c r="G268" s="17" t="s">
        <v>104</v>
      </c>
      <c r="J268" t="s">
        <v>39</v>
      </c>
    </row>
    <row r="269" spans="1:12" hidden="1" x14ac:dyDescent="0.25">
      <c r="A269" s="89" t="s">
        <v>249</v>
      </c>
      <c r="B269" s="26">
        <v>88174299920</v>
      </c>
      <c r="C269" s="26" t="s">
        <v>122</v>
      </c>
      <c r="D269" s="18" t="s">
        <v>9</v>
      </c>
      <c r="E269" s="58"/>
      <c r="F269" s="17">
        <v>3239</v>
      </c>
      <c r="G269" s="17" t="s">
        <v>90</v>
      </c>
    </row>
    <row r="270" spans="1:12" x14ac:dyDescent="0.25">
      <c r="A270" s="89" t="s">
        <v>106</v>
      </c>
      <c r="B270" s="26">
        <v>53107915745</v>
      </c>
      <c r="C270" s="26" t="s">
        <v>143</v>
      </c>
      <c r="D270" s="18" t="s">
        <v>9</v>
      </c>
      <c r="E270" s="58">
        <v>100</v>
      </c>
      <c r="F270" s="17">
        <v>3239</v>
      </c>
      <c r="G270" s="17" t="s">
        <v>104</v>
      </c>
      <c r="I270" s="53" t="s">
        <v>39</v>
      </c>
      <c r="L270" t="s">
        <v>39</v>
      </c>
    </row>
    <row r="271" spans="1:12" hidden="1" x14ac:dyDescent="0.25">
      <c r="A271" s="89" t="s">
        <v>108</v>
      </c>
      <c r="B271" s="26" t="s">
        <v>22</v>
      </c>
      <c r="C271" s="26" t="s">
        <v>133</v>
      </c>
      <c r="D271" s="18" t="s">
        <v>9</v>
      </c>
      <c r="E271" s="58"/>
      <c r="F271" s="17">
        <v>3239</v>
      </c>
      <c r="G271" s="17" t="s">
        <v>104</v>
      </c>
      <c r="I271" s="53" t="s">
        <v>39</v>
      </c>
    </row>
    <row r="272" spans="1:12" hidden="1" x14ac:dyDescent="0.25">
      <c r="A272" s="89" t="s">
        <v>198</v>
      </c>
      <c r="B272" s="26">
        <v>33223934950</v>
      </c>
      <c r="C272" s="26" t="s">
        <v>11</v>
      </c>
      <c r="D272" s="18" t="s">
        <v>9</v>
      </c>
      <c r="E272" s="58"/>
      <c r="F272" s="17">
        <v>3239</v>
      </c>
      <c r="G272" s="64" t="s">
        <v>93</v>
      </c>
      <c r="K272" t="s">
        <v>39</v>
      </c>
    </row>
    <row r="273" spans="1:12" x14ac:dyDescent="0.25">
      <c r="A273" s="89" t="s">
        <v>402</v>
      </c>
      <c r="B273" s="26" t="s">
        <v>22</v>
      </c>
      <c r="C273" s="26" t="s">
        <v>22</v>
      </c>
      <c r="D273" s="18" t="s">
        <v>9</v>
      </c>
      <c r="E273" s="58">
        <v>650.05999999999995</v>
      </c>
      <c r="F273" s="17">
        <v>3239</v>
      </c>
      <c r="G273" s="64" t="s">
        <v>93</v>
      </c>
      <c r="J273" t="s">
        <v>39</v>
      </c>
    </row>
    <row r="274" spans="1:12" hidden="1" x14ac:dyDescent="0.25">
      <c r="A274" s="89" t="s">
        <v>379</v>
      </c>
      <c r="B274" s="26" t="s">
        <v>22</v>
      </c>
      <c r="C274" s="26" t="s">
        <v>22</v>
      </c>
      <c r="D274" s="18" t="s">
        <v>9</v>
      </c>
      <c r="E274" s="58"/>
      <c r="F274" s="17">
        <v>3239</v>
      </c>
      <c r="G274" s="17" t="s">
        <v>90</v>
      </c>
    </row>
    <row r="275" spans="1:12" hidden="1" x14ac:dyDescent="0.25">
      <c r="A275" s="89" t="s">
        <v>259</v>
      </c>
      <c r="B275" s="26">
        <v>32070048891</v>
      </c>
      <c r="C275" s="26" t="s">
        <v>11</v>
      </c>
      <c r="D275" s="18" t="s">
        <v>9</v>
      </c>
      <c r="E275" s="58"/>
      <c r="F275" s="17">
        <v>3239</v>
      </c>
      <c r="G275" s="17" t="s">
        <v>104</v>
      </c>
    </row>
    <row r="276" spans="1:12" hidden="1" x14ac:dyDescent="0.25">
      <c r="A276" s="89" t="s">
        <v>125</v>
      </c>
      <c r="B276" s="26" t="s">
        <v>22</v>
      </c>
      <c r="C276" s="26" t="s">
        <v>22</v>
      </c>
      <c r="D276" s="18" t="s">
        <v>9</v>
      </c>
      <c r="E276" s="58"/>
      <c r="F276" s="17">
        <v>3239</v>
      </c>
      <c r="G276" s="17" t="s">
        <v>104</v>
      </c>
    </row>
    <row r="277" spans="1:12" x14ac:dyDescent="0.25">
      <c r="A277" s="180" t="s">
        <v>75</v>
      </c>
      <c r="B277" s="181"/>
      <c r="C277" s="181"/>
      <c r="D277" s="181"/>
      <c r="E277" s="32">
        <f>SUM(E260:E276)</f>
        <v>1036.24</v>
      </c>
      <c r="F277" s="33"/>
      <c r="G277" s="33"/>
      <c r="K277" t="s">
        <v>39</v>
      </c>
    </row>
    <row r="278" spans="1:12" x14ac:dyDescent="0.25">
      <c r="A278" s="184" t="s">
        <v>47</v>
      </c>
      <c r="B278" s="184"/>
      <c r="C278" s="184"/>
      <c r="D278" s="34"/>
      <c r="E278" s="35">
        <f>+E259+E254+E157+E153+E144+E131+E277+E139+E159</f>
        <v>21251.77</v>
      </c>
      <c r="F278" s="176"/>
      <c r="G278" s="177"/>
    </row>
    <row r="279" spans="1:12" x14ac:dyDescent="0.25">
      <c r="A279" s="21" t="s">
        <v>144</v>
      </c>
      <c r="B279" s="130">
        <v>22809411811</v>
      </c>
      <c r="C279" s="26" t="s">
        <v>11</v>
      </c>
      <c r="D279" s="18" t="s">
        <v>9</v>
      </c>
      <c r="E279" s="57">
        <v>166.72</v>
      </c>
      <c r="F279" s="71">
        <v>3241</v>
      </c>
      <c r="G279" s="28" t="s">
        <v>92</v>
      </c>
    </row>
    <row r="280" spans="1:12" x14ac:dyDescent="0.25">
      <c r="A280" s="21" t="s">
        <v>192</v>
      </c>
      <c r="B280" s="111">
        <v>24640993045</v>
      </c>
      <c r="C280" s="204" t="s">
        <v>10</v>
      </c>
      <c r="D280" s="18" t="s">
        <v>9</v>
      </c>
      <c r="E280" s="57">
        <v>1082.2</v>
      </c>
      <c r="F280" s="159">
        <v>3241</v>
      </c>
      <c r="G280" s="28" t="s">
        <v>92</v>
      </c>
    </row>
    <row r="281" spans="1:12" x14ac:dyDescent="0.25">
      <c r="A281" s="21" t="s">
        <v>436</v>
      </c>
      <c r="B281" s="205" t="s">
        <v>22</v>
      </c>
      <c r="C281" s="92" t="s">
        <v>22</v>
      </c>
      <c r="D281" s="18" t="s">
        <v>9</v>
      </c>
      <c r="E281" s="57">
        <v>808.62</v>
      </c>
      <c r="F281" s="159">
        <v>3241</v>
      </c>
      <c r="G281" s="28" t="s">
        <v>92</v>
      </c>
    </row>
    <row r="282" spans="1:12" x14ac:dyDescent="0.25">
      <c r="A282" s="21" t="s">
        <v>429</v>
      </c>
      <c r="B282" s="206">
        <v>79030900853</v>
      </c>
      <c r="C282" s="92" t="s">
        <v>11</v>
      </c>
      <c r="D282" s="18" t="s">
        <v>9</v>
      </c>
      <c r="E282" s="57">
        <v>170</v>
      </c>
      <c r="F282" s="159">
        <v>3241</v>
      </c>
      <c r="G282" s="28" t="s">
        <v>92</v>
      </c>
    </row>
    <row r="283" spans="1:12" hidden="1" x14ac:dyDescent="0.25">
      <c r="A283" s="21" t="s">
        <v>109</v>
      </c>
      <c r="B283" s="168">
        <v>45547576946</v>
      </c>
      <c r="C283" s="26" t="s">
        <v>10</v>
      </c>
      <c r="D283" s="18" t="s">
        <v>9</v>
      </c>
      <c r="E283" s="57"/>
      <c r="F283" s="71">
        <v>3241</v>
      </c>
      <c r="G283" s="28" t="s">
        <v>92</v>
      </c>
      <c r="L283" t="s">
        <v>39</v>
      </c>
    </row>
    <row r="284" spans="1:12" x14ac:dyDescent="0.25">
      <c r="A284" s="21" t="s">
        <v>432</v>
      </c>
      <c r="B284" s="168">
        <v>77290534017</v>
      </c>
      <c r="C284" s="26" t="s">
        <v>11</v>
      </c>
      <c r="D284" s="18" t="s">
        <v>9</v>
      </c>
      <c r="E284" s="49">
        <v>2801.57</v>
      </c>
      <c r="F284" s="159">
        <v>3241</v>
      </c>
      <c r="G284" s="28" t="s">
        <v>92</v>
      </c>
    </row>
    <row r="285" spans="1:12" hidden="1" x14ac:dyDescent="0.25">
      <c r="A285" s="21" t="s">
        <v>247</v>
      </c>
      <c r="B285" s="94" t="s">
        <v>298</v>
      </c>
      <c r="C285" s="26" t="s">
        <v>11</v>
      </c>
      <c r="D285" s="18" t="s">
        <v>9</v>
      </c>
      <c r="E285" s="57"/>
      <c r="F285" s="116">
        <v>3241</v>
      </c>
      <c r="G285" s="28" t="s">
        <v>92</v>
      </c>
      <c r="I285" s="53" t="s">
        <v>39</v>
      </c>
    </row>
    <row r="286" spans="1:12" hidden="1" x14ac:dyDescent="0.25">
      <c r="A286" s="21" t="s">
        <v>299</v>
      </c>
      <c r="B286" s="26" t="s">
        <v>22</v>
      </c>
      <c r="C286" s="26" t="s">
        <v>22</v>
      </c>
      <c r="D286" s="18" t="s">
        <v>9</v>
      </c>
      <c r="E286" s="57"/>
      <c r="F286" s="116">
        <v>3241</v>
      </c>
      <c r="G286" s="28" t="s">
        <v>92</v>
      </c>
      <c r="I286" s="53" t="s">
        <v>39</v>
      </c>
      <c r="J286" t="s">
        <v>39</v>
      </c>
    </row>
    <row r="287" spans="1:12" hidden="1" x14ac:dyDescent="0.25">
      <c r="A287" s="119" t="s">
        <v>252</v>
      </c>
      <c r="B287" s="26" t="s">
        <v>22</v>
      </c>
      <c r="C287" s="26" t="s">
        <v>22</v>
      </c>
      <c r="D287" s="18" t="s">
        <v>9</v>
      </c>
      <c r="E287" s="57"/>
      <c r="F287" s="116">
        <v>3241</v>
      </c>
      <c r="G287" s="28" t="s">
        <v>92</v>
      </c>
      <c r="I287" s="53" t="s">
        <v>39</v>
      </c>
    </row>
    <row r="288" spans="1:12" hidden="1" x14ac:dyDescent="0.25">
      <c r="A288" s="119" t="s">
        <v>300</v>
      </c>
      <c r="B288" s="130">
        <v>74813107067</v>
      </c>
      <c r="C288" s="26" t="s">
        <v>11</v>
      </c>
      <c r="D288" s="18" t="s">
        <v>9</v>
      </c>
      <c r="E288" s="57"/>
      <c r="F288" s="116">
        <v>3241</v>
      </c>
      <c r="G288" s="28" t="s">
        <v>92</v>
      </c>
    </row>
    <row r="289" spans="1:11" hidden="1" x14ac:dyDescent="0.25">
      <c r="A289" s="119" t="s">
        <v>332</v>
      </c>
      <c r="B289" s="26" t="s">
        <v>22</v>
      </c>
      <c r="C289" s="26" t="s">
        <v>22</v>
      </c>
      <c r="D289" s="18" t="s">
        <v>9</v>
      </c>
      <c r="E289" s="57"/>
      <c r="F289" s="134">
        <v>3241</v>
      </c>
      <c r="G289" s="28" t="s">
        <v>335</v>
      </c>
    </row>
    <row r="290" spans="1:11" hidden="1" x14ac:dyDescent="0.25">
      <c r="A290" s="119" t="s">
        <v>278</v>
      </c>
      <c r="B290" s="26" t="s">
        <v>22</v>
      </c>
      <c r="C290" s="26" t="s">
        <v>22</v>
      </c>
      <c r="D290" s="18" t="s">
        <v>9</v>
      </c>
      <c r="E290" s="57"/>
      <c r="F290" s="134">
        <v>3241</v>
      </c>
      <c r="G290" s="28" t="s">
        <v>335</v>
      </c>
    </row>
    <row r="291" spans="1:11" ht="14.25" hidden="1" customHeight="1" x14ac:dyDescent="0.25">
      <c r="A291" s="119" t="s">
        <v>331</v>
      </c>
      <c r="B291" s="26" t="s">
        <v>22</v>
      </c>
      <c r="C291" s="26" t="s">
        <v>22</v>
      </c>
      <c r="D291" s="18" t="s">
        <v>9</v>
      </c>
      <c r="E291" s="57"/>
      <c r="F291" s="134">
        <v>3241</v>
      </c>
      <c r="G291" s="28" t="s">
        <v>335</v>
      </c>
    </row>
    <row r="292" spans="1:11" ht="14.25" hidden="1" customHeight="1" x14ac:dyDescent="0.25">
      <c r="A292" s="119" t="s">
        <v>343</v>
      </c>
      <c r="B292" s="26" t="s">
        <v>22</v>
      </c>
      <c r="C292" s="26" t="s">
        <v>22</v>
      </c>
      <c r="D292" s="18" t="s">
        <v>9</v>
      </c>
      <c r="E292" s="57"/>
      <c r="F292" s="134">
        <v>3241</v>
      </c>
      <c r="G292" s="28" t="s">
        <v>335</v>
      </c>
    </row>
    <row r="293" spans="1:11" ht="14.25" customHeight="1" x14ac:dyDescent="0.25">
      <c r="A293" s="119" t="s">
        <v>115</v>
      </c>
      <c r="B293" s="26" t="s">
        <v>22</v>
      </c>
      <c r="C293" s="26" t="s">
        <v>22</v>
      </c>
      <c r="D293" s="18" t="s">
        <v>9</v>
      </c>
      <c r="E293" s="57">
        <v>655.87</v>
      </c>
      <c r="F293" s="159">
        <v>3241</v>
      </c>
      <c r="G293" s="28" t="s">
        <v>335</v>
      </c>
    </row>
    <row r="294" spans="1:11" hidden="1" x14ac:dyDescent="0.25">
      <c r="A294" s="119" t="s">
        <v>330</v>
      </c>
      <c r="B294" s="26"/>
      <c r="C294" s="26"/>
      <c r="D294" s="18" t="s">
        <v>9</v>
      </c>
      <c r="E294" s="57"/>
      <c r="F294" s="135">
        <v>3241</v>
      </c>
      <c r="G294" s="28" t="s">
        <v>335</v>
      </c>
    </row>
    <row r="295" spans="1:11" hidden="1" x14ac:dyDescent="0.25">
      <c r="A295" s="119" t="s">
        <v>334</v>
      </c>
      <c r="B295" s="26" t="s">
        <v>22</v>
      </c>
      <c r="C295" s="26" t="s">
        <v>22</v>
      </c>
      <c r="D295" s="18" t="s">
        <v>9</v>
      </c>
      <c r="E295" s="57"/>
      <c r="F295" s="134">
        <v>3241</v>
      </c>
      <c r="G295" s="28" t="s">
        <v>335</v>
      </c>
    </row>
    <row r="296" spans="1:11" hidden="1" x14ac:dyDescent="0.25">
      <c r="A296" s="119" t="s">
        <v>282</v>
      </c>
      <c r="B296" s="139" t="s">
        <v>22</v>
      </c>
      <c r="C296" s="26" t="s">
        <v>22</v>
      </c>
      <c r="D296" s="18" t="s">
        <v>9</v>
      </c>
      <c r="E296" s="57"/>
      <c r="F296" s="134">
        <v>3241</v>
      </c>
      <c r="G296" s="28" t="s">
        <v>92</v>
      </c>
    </row>
    <row r="297" spans="1:11" hidden="1" x14ac:dyDescent="0.25">
      <c r="A297" s="119" t="s">
        <v>257</v>
      </c>
      <c r="B297" s="132" t="s">
        <v>303</v>
      </c>
      <c r="C297" s="26" t="s">
        <v>11</v>
      </c>
      <c r="D297" s="18" t="s">
        <v>9</v>
      </c>
      <c r="E297" s="57"/>
      <c r="F297" s="116">
        <v>3241</v>
      </c>
      <c r="G297" s="28" t="s">
        <v>92</v>
      </c>
      <c r="I297" s="53" t="s">
        <v>39</v>
      </c>
      <c r="J297" t="s">
        <v>39</v>
      </c>
    </row>
    <row r="298" spans="1:11" s="53" customFormat="1" hidden="1" x14ac:dyDescent="0.25">
      <c r="A298" s="119" t="s">
        <v>301</v>
      </c>
      <c r="B298" s="132" t="s">
        <v>302</v>
      </c>
      <c r="C298" s="26" t="s">
        <v>11</v>
      </c>
      <c r="D298" s="78" t="s">
        <v>9</v>
      </c>
      <c r="E298" s="57"/>
      <c r="F298" s="130">
        <v>3241</v>
      </c>
      <c r="G298" s="28" t="s">
        <v>92</v>
      </c>
      <c r="H298" s="53" t="s">
        <v>39</v>
      </c>
    </row>
    <row r="299" spans="1:11" hidden="1" x14ac:dyDescent="0.25">
      <c r="A299" s="60" t="s">
        <v>248</v>
      </c>
      <c r="B299" s="26" t="s">
        <v>22</v>
      </c>
      <c r="C299" s="88" t="s">
        <v>22</v>
      </c>
      <c r="D299" s="21" t="s">
        <v>9</v>
      </c>
      <c r="E299" s="23"/>
      <c r="F299" s="127">
        <v>3241</v>
      </c>
      <c r="G299" s="28" t="s">
        <v>92</v>
      </c>
      <c r="H299" s="53"/>
      <c r="I299" s="53" t="s">
        <v>39</v>
      </c>
      <c r="J299" t="s">
        <v>39</v>
      </c>
    </row>
    <row r="300" spans="1:11" hidden="1" x14ac:dyDescent="0.25">
      <c r="A300" s="119" t="s">
        <v>318</v>
      </c>
      <c r="B300" s="26" t="s">
        <v>22</v>
      </c>
      <c r="C300" s="138" t="s">
        <v>22</v>
      </c>
      <c r="D300" s="21" t="s">
        <v>9</v>
      </c>
      <c r="E300" s="23"/>
      <c r="F300" s="134">
        <v>3241</v>
      </c>
      <c r="G300" s="28" t="s">
        <v>92</v>
      </c>
      <c r="H300" s="53"/>
      <c r="J300" t="s">
        <v>39</v>
      </c>
    </row>
    <row r="301" spans="1:11" hidden="1" x14ac:dyDescent="0.25">
      <c r="A301" s="119" t="s">
        <v>329</v>
      </c>
      <c r="B301" s="26" t="s">
        <v>22</v>
      </c>
      <c r="C301" s="138" t="s">
        <v>22</v>
      </c>
      <c r="D301" s="21" t="s">
        <v>9</v>
      </c>
      <c r="E301" s="23"/>
      <c r="F301" s="134">
        <v>3241</v>
      </c>
      <c r="G301" s="28" t="s">
        <v>92</v>
      </c>
      <c r="H301" s="53"/>
      <c r="K301" t="s">
        <v>39</v>
      </c>
    </row>
    <row r="302" spans="1:11" s="53" customFormat="1" ht="15.75" hidden="1" x14ac:dyDescent="0.25">
      <c r="A302" s="118" t="s">
        <v>192</v>
      </c>
      <c r="B302" s="111">
        <v>24640993045</v>
      </c>
      <c r="C302" s="120" t="s">
        <v>10</v>
      </c>
      <c r="D302" s="77" t="s">
        <v>9</v>
      </c>
      <c r="E302" s="61"/>
      <c r="F302" s="76">
        <v>3241</v>
      </c>
      <c r="G302" s="28" t="s">
        <v>97</v>
      </c>
      <c r="J302" s="53" t="s">
        <v>39</v>
      </c>
    </row>
    <row r="303" spans="1:11" x14ac:dyDescent="0.25">
      <c r="A303" s="173" t="s">
        <v>167</v>
      </c>
      <c r="B303" s="174"/>
      <c r="C303" s="174"/>
      <c r="D303" s="175"/>
      <c r="E303" s="73">
        <f>SUM(E279:E302)</f>
        <v>5684.9800000000005</v>
      </c>
      <c r="F303" s="72"/>
      <c r="G303" s="74"/>
      <c r="K303" t="s">
        <v>39</v>
      </c>
    </row>
    <row r="304" spans="1:11" x14ac:dyDescent="0.25">
      <c r="A304" s="89" t="s">
        <v>100</v>
      </c>
      <c r="B304" s="157">
        <v>97475640707</v>
      </c>
      <c r="C304" s="26" t="s">
        <v>10</v>
      </c>
      <c r="D304" s="18" t="s">
        <v>9</v>
      </c>
      <c r="E304" s="58">
        <v>1380</v>
      </c>
      <c r="F304" s="17">
        <v>3294</v>
      </c>
      <c r="G304" s="64" t="s">
        <v>101</v>
      </c>
    </row>
    <row r="305" spans="1:10" x14ac:dyDescent="0.25">
      <c r="A305" s="89" t="s">
        <v>424</v>
      </c>
      <c r="B305" s="168">
        <v>44481653673</v>
      </c>
      <c r="C305" s="26" t="s">
        <v>10</v>
      </c>
      <c r="D305" s="18" t="s">
        <v>9</v>
      </c>
      <c r="E305" s="58">
        <v>195</v>
      </c>
      <c r="F305" s="17">
        <v>3294</v>
      </c>
      <c r="G305" s="64" t="s">
        <v>101</v>
      </c>
    </row>
    <row r="306" spans="1:10" x14ac:dyDescent="0.25">
      <c r="A306" s="89" t="s">
        <v>24</v>
      </c>
      <c r="B306" s="168">
        <v>68419124305</v>
      </c>
      <c r="C306" s="26" t="s">
        <v>10</v>
      </c>
      <c r="D306" s="18" t="s">
        <v>9</v>
      </c>
      <c r="E306" s="58">
        <v>21.24</v>
      </c>
      <c r="F306" s="17">
        <v>3295</v>
      </c>
      <c r="G306" s="64" t="s">
        <v>426</v>
      </c>
    </row>
    <row r="307" spans="1:10" hidden="1" x14ac:dyDescent="0.25">
      <c r="A307" s="89" t="s">
        <v>315</v>
      </c>
      <c r="B307" s="168" t="s">
        <v>22</v>
      </c>
      <c r="C307" s="26" t="s">
        <v>22</v>
      </c>
      <c r="D307" s="18" t="s">
        <v>9</v>
      </c>
      <c r="E307" s="58"/>
      <c r="F307" s="17">
        <v>3299</v>
      </c>
      <c r="G307" s="64" t="s">
        <v>163</v>
      </c>
    </row>
    <row r="308" spans="1:10" hidden="1" x14ac:dyDescent="0.25">
      <c r="A308" s="89" t="s">
        <v>91</v>
      </c>
      <c r="B308" s="168">
        <v>25975412650</v>
      </c>
      <c r="C308" s="26" t="s">
        <v>11</v>
      </c>
      <c r="D308" s="18" t="s">
        <v>9</v>
      </c>
      <c r="E308" s="58"/>
      <c r="F308" s="17">
        <v>3293</v>
      </c>
      <c r="G308" s="64" t="s">
        <v>79</v>
      </c>
    </row>
    <row r="309" spans="1:10" hidden="1" x14ac:dyDescent="0.25">
      <c r="A309" s="89" t="s">
        <v>354</v>
      </c>
      <c r="B309" s="168">
        <v>88148846119</v>
      </c>
      <c r="C309" s="26" t="s">
        <v>122</v>
      </c>
      <c r="D309" s="18" t="s">
        <v>9</v>
      </c>
      <c r="E309" s="58"/>
      <c r="F309" s="17">
        <v>3293</v>
      </c>
      <c r="G309" s="64" t="s">
        <v>79</v>
      </c>
    </row>
    <row r="310" spans="1:10" x14ac:dyDescent="0.25">
      <c r="A310" s="53" t="s">
        <v>434</v>
      </c>
      <c r="B310" s="168">
        <v>48313722553</v>
      </c>
      <c r="C310" s="26" t="s">
        <v>458</v>
      </c>
      <c r="D310" s="18" t="s">
        <v>9</v>
      </c>
      <c r="E310" s="58">
        <v>13.98</v>
      </c>
      <c r="F310" s="17">
        <v>3299</v>
      </c>
      <c r="G310" s="17" t="s">
        <v>104</v>
      </c>
    </row>
    <row r="311" spans="1:10" hidden="1" x14ac:dyDescent="0.25">
      <c r="A311" s="89" t="s">
        <v>186</v>
      </c>
      <c r="B311" s="168" t="s">
        <v>22</v>
      </c>
      <c r="C311" s="26" t="s">
        <v>22</v>
      </c>
      <c r="D311" s="18" t="s">
        <v>9</v>
      </c>
      <c r="E311" s="58"/>
      <c r="F311" s="17">
        <v>3299</v>
      </c>
      <c r="G311" s="64" t="s">
        <v>187</v>
      </c>
    </row>
    <row r="312" spans="1:10" hidden="1" x14ac:dyDescent="0.25">
      <c r="A312" s="89" t="s">
        <v>165</v>
      </c>
      <c r="B312" s="168" t="s">
        <v>22</v>
      </c>
      <c r="C312" s="26" t="s">
        <v>22</v>
      </c>
      <c r="D312" s="18" t="s">
        <v>9</v>
      </c>
      <c r="E312" s="58"/>
      <c r="F312" s="17">
        <v>3299</v>
      </c>
      <c r="G312" s="64" t="s">
        <v>163</v>
      </c>
    </row>
    <row r="313" spans="1:10" hidden="1" x14ac:dyDescent="0.25">
      <c r="A313" s="89" t="s">
        <v>157</v>
      </c>
      <c r="B313" s="168">
        <v>35217491823</v>
      </c>
      <c r="C313" s="26" t="s">
        <v>11</v>
      </c>
      <c r="D313" s="18" t="s">
        <v>9</v>
      </c>
      <c r="E313" s="58"/>
      <c r="F313" s="17">
        <v>3299</v>
      </c>
      <c r="G313" s="17" t="s">
        <v>104</v>
      </c>
    </row>
    <row r="314" spans="1:10" hidden="1" x14ac:dyDescent="0.25">
      <c r="A314" s="89" t="s">
        <v>190</v>
      </c>
      <c r="B314" s="168" t="s">
        <v>22</v>
      </c>
      <c r="C314" s="26" t="s">
        <v>22</v>
      </c>
      <c r="D314" s="18" t="s">
        <v>9</v>
      </c>
      <c r="E314" s="58"/>
      <c r="F314" s="17">
        <v>3299</v>
      </c>
      <c r="G314" s="17" t="s">
        <v>163</v>
      </c>
      <c r="I314" s="53" t="s">
        <v>39</v>
      </c>
    </row>
    <row r="315" spans="1:10" hidden="1" x14ac:dyDescent="0.25">
      <c r="A315" s="89" t="s">
        <v>191</v>
      </c>
      <c r="B315" s="168">
        <v>61560026399</v>
      </c>
      <c r="C315" s="26" t="s">
        <v>236</v>
      </c>
      <c r="D315" s="18" t="s">
        <v>9</v>
      </c>
      <c r="E315" s="58"/>
      <c r="F315" s="17">
        <v>3299</v>
      </c>
      <c r="G315" s="17" t="s">
        <v>163</v>
      </c>
    </row>
    <row r="316" spans="1:10" x14ac:dyDescent="0.25">
      <c r="A316" s="89" t="s">
        <v>427</v>
      </c>
      <c r="B316" s="168">
        <v>48303546284</v>
      </c>
      <c r="C316" s="26" t="s">
        <v>459</v>
      </c>
      <c r="D316" s="18" t="s">
        <v>9</v>
      </c>
      <c r="E316" s="58">
        <v>105</v>
      </c>
      <c r="F316" s="17">
        <v>3299</v>
      </c>
      <c r="G316" s="17" t="s">
        <v>163</v>
      </c>
    </row>
    <row r="317" spans="1:10" x14ac:dyDescent="0.25">
      <c r="A317" s="89" t="s">
        <v>431</v>
      </c>
      <c r="B317" s="168">
        <v>28637797875</v>
      </c>
      <c r="C317" s="26" t="s">
        <v>460</v>
      </c>
      <c r="D317" s="18" t="s">
        <v>9</v>
      </c>
      <c r="E317" s="58">
        <v>200</v>
      </c>
      <c r="F317" s="17">
        <v>3299</v>
      </c>
      <c r="G317" s="17" t="s">
        <v>163</v>
      </c>
    </row>
    <row r="318" spans="1:10" hidden="1" x14ac:dyDescent="0.25">
      <c r="A318" s="89"/>
      <c r="B318" s="26"/>
      <c r="C318" s="26"/>
      <c r="D318" s="18" t="s">
        <v>9</v>
      </c>
      <c r="E318" s="58"/>
      <c r="F318" s="17">
        <v>3299</v>
      </c>
      <c r="G318" s="17" t="s">
        <v>163</v>
      </c>
    </row>
    <row r="319" spans="1:10" x14ac:dyDescent="0.25">
      <c r="A319" s="89" t="s">
        <v>103</v>
      </c>
      <c r="B319" s="26">
        <v>18788131915</v>
      </c>
      <c r="C319" s="26" t="s">
        <v>142</v>
      </c>
      <c r="D319" s="18" t="s">
        <v>9</v>
      </c>
      <c r="E319" s="58">
        <v>100</v>
      </c>
      <c r="F319" s="17">
        <v>3299</v>
      </c>
      <c r="G319" s="17" t="s">
        <v>163</v>
      </c>
      <c r="J319" t="s">
        <v>39</v>
      </c>
    </row>
    <row r="320" spans="1:10" hidden="1" x14ac:dyDescent="0.25">
      <c r="A320" s="89" t="s">
        <v>325</v>
      </c>
      <c r="B320" s="26"/>
      <c r="C320" s="26" t="s">
        <v>326</v>
      </c>
      <c r="D320" s="18" t="s">
        <v>9</v>
      </c>
      <c r="E320" s="58"/>
      <c r="F320" s="17">
        <v>3293</v>
      </c>
      <c r="G320" s="64" t="s">
        <v>79</v>
      </c>
    </row>
    <row r="321" spans="1:11" hidden="1" x14ac:dyDescent="0.25">
      <c r="A321" s="89" t="s">
        <v>258</v>
      </c>
      <c r="B321" s="26">
        <v>52577724077</v>
      </c>
      <c r="C321" s="26" t="s">
        <v>11</v>
      </c>
      <c r="D321" s="18" t="s">
        <v>9</v>
      </c>
      <c r="E321" s="58"/>
      <c r="F321" s="17">
        <v>3299</v>
      </c>
      <c r="G321" s="17" t="s">
        <v>104</v>
      </c>
      <c r="I321" s="53" t="s">
        <v>39</v>
      </c>
    </row>
    <row r="322" spans="1:11" hidden="1" x14ac:dyDescent="0.25">
      <c r="A322" s="89" t="s">
        <v>327</v>
      </c>
      <c r="B322" s="26"/>
      <c r="C322" s="26" t="s">
        <v>328</v>
      </c>
      <c r="D322" s="18" t="s">
        <v>9</v>
      </c>
      <c r="E322" s="58"/>
      <c r="F322" s="17">
        <v>3293</v>
      </c>
      <c r="G322" s="64" t="s">
        <v>79</v>
      </c>
    </row>
    <row r="323" spans="1:11" hidden="1" x14ac:dyDescent="0.25">
      <c r="A323" s="89" t="s">
        <v>308</v>
      </c>
      <c r="B323" s="26">
        <v>69204356406</v>
      </c>
      <c r="C323" s="26" t="s">
        <v>11</v>
      </c>
      <c r="D323" s="18" t="s">
        <v>9</v>
      </c>
      <c r="E323" s="58"/>
      <c r="F323" s="17">
        <v>3299</v>
      </c>
      <c r="G323" s="17" t="s">
        <v>104</v>
      </c>
    </row>
    <row r="324" spans="1:11" s="53" customFormat="1" ht="14.25" hidden="1" customHeight="1" x14ac:dyDescent="0.25">
      <c r="A324" s="89" t="s">
        <v>251</v>
      </c>
      <c r="B324" s="135">
        <v>94989605030</v>
      </c>
      <c r="C324" s="26" t="s">
        <v>10</v>
      </c>
      <c r="D324" s="78" t="s">
        <v>9</v>
      </c>
      <c r="E324" s="58"/>
      <c r="F324" s="17">
        <v>3293</v>
      </c>
      <c r="G324" s="64" t="s">
        <v>79</v>
      </c>
    </row>
    <row r="325" spans="1:11" s="53" customFormat="1" ht="14.25" hidden="1" customHeight="1" x14ac:dyDescent="0.25">
      <c r="A325" s="89" t="s">
        <v>351</v>
      </c>
      <c r="B325" s="26" t="s">
        <v>22</v>
      </c>
      <c r="C325" s="26" t="s">
        <v>22</v>
      </c>
      <c r="D325" s="78" t="s">
        <v>9</v>
      </c>
      <c r="E325" s="58"/>
      <c r="F325" s="17">
        <v>3299</v>
      </c>
      <c r="G325" s="17" t="s">
        <v>104</v>
      </c>
    </row>
    <row r="326" spans="1:11" s="53" customFormat="1" ht="14.25" hidden="1" customHeight="1" x14ac:dyDescent="0.25">
      <c r="A326" s="89" t="s">
        <v>309</v>
      </c>
      <c r="B326" s="26">
        <v>62147809789</v>
      </c>
      <c r="C326" s="26" t="s">
        <v>11</v>
      </c>
      <c r="D326" s="78" t="s">
        <v>9</v>
      </c>
      <c r="E326" s="58"/>
      <c r="F326" s="17">
        <v>3299</v>
      </c>
      <c r="G326" s="17" t="s">
        <v>104</v>
      </c>
      <c r="J326" s="53" t="s">
        <v>39</v>
      </c>
    </row>
    <row r="327" spans="1:11" s="53" customFormat="1" ht="14.25" hidden="1" customHeight="1" x14ac:dyDescent="0.25">
      <c r="A327" s="89" t="s">
        <v>262</v>
      </c>
      <c r="B327" s="26">
        <v>31512675569</v>
      </c>
      <c r="C327" s="26" t="s">
        <v>10</v>
      </c>
      <c r="D327" s="78" t="s">
        <v>9</v>
      </c>
      <c r="E327" s="58"/>
      <c r="F327" s="17">
        <v>3299</v>
      </c>
      <c r="G327" s="17" t="s">
        <v>163</v>
      </c>
    </row>
    <row r="328" spans="1:11" hidden="1" x14ac:dyDescent="0.25">
      <c r="A328" s="89" t="s">
        <v>188</v>
      </c>
      <c r="B328" s="26" t="s">
        <v>22</v>
      </c>
      <c r="C328" s="26" t="s">
        <v>22</v>
      </c>
      <c r="D328" s="18" t="s">
        <v>9</v>
      </c>
      <c r="E328" s="58"/>
      <c r="F328" s="17">
        <v>3299</v>
      </c>
      <c r="G328" s="17" t="s">
        <v>163</v>
      </c>
    </row>
    <row r="329" spans="1:11" hidden="1" x14ac:dyDescent="0.25">
      <c r="A329" s="89" t="s">
        <v>164</v>
      </c>
      <c r="B329" s="26" t="s">
        <v>22</v>
      </c>
      <c r="C329" s="26" t="s">
        <v>22</v>
      </c>
      <c r="D329" s="18" t="s">
        <v>9</v>
      </c>
      <c r="E329" s="58"/>
      <c r="F329" s="17">
        <v>3299</v>
      </c>
      <c r="G329" s="17" t="s">
        <v>163</v>
      </c>
    </row>
    <row r="330" spans="1:11" hidden="1" x14ac:dyDescent="0.25">
      <c r="A330" s="89" t="s">
        <v>371</v>
      </c>
      <c r="B330" s="26"/>
      <c r="C330" s="26" t="s">
        <v>11</v>
      </c>
      <c r="D330" s="18" t="s">
        <v>9</v>
      </c>
      <c r="E330" s="58"/>
      <c r="F330" s="17">
        <v>3292</v>
      </c>
      <c r="G330" s="64" t="s">
        <v>357</v>
      </c>
    </row>
    <row r="331" spans="1:11" hidden="1" x14ac:dyDescent="0.25">
      <c r="A331" s="89" t="s">
        <v>356</v>
      </c>
      <c r="B331" s="135">
        <v>28406115764</v>
      </c>
      <c r="C331" s="26" t="s">
        <v>10</v>
      </c>
      <c r="D331" s="18" t="s">
        <v>9</v>
      </c>
      <c r="E331" s="58"/>
      <c r="F331" s="17">
        <v>3292</v>
      </c>
      <c r="G331" s="64" t="s">
        <v>357</v>
      </c>
    </row>
    <row r="332" spans="1:11" hidden="1" x14ac:dyDescent="0.25">
      <c r="A332" s="89" t="s">
        <v>403</v>
      </c>
      <c r="B332" s="146"/>
      <c r="C332" s="26" t="s">
        <v>11</v>
      </c>
      <c r="D332" s="18" t="s">
        <v>9</v>
      </c>
      <c r="E332" s="58"/>
      <c r="F332" s="17">
        <v>3299</v>
      </c>
      <c r="G332" s="17" t="s">
        <v>104</v>
      </c>
    </row>
    <row r="333" spans="1:11" hidden="1" x14ac:dyDescent="0.25">
      <c r="A333" s="89" t="s">
        <v>372</v>
      </c>
      <c r="B333" s="141"/>
      <c r="C333" s="26" t="s">
        <v>11</v>
      </c>
      <c r="D333" s="18" t="s">
        <v>9</v>
      </c>
      <c r="E333" s="58"/>
      <c r="F333" s="17">
        <v>3299</v>
      </c>
      <c r="G333" s="64" t="s">
        <v>373</v>
      </c>
    </row>
    <row r="334" spans="1:11" hidden="1" x14ac:dyDescent="0.25">
      <c r="A334" s="89" t="s">
        <v>253</v>
      </c>
      <c r="B334" s="26">
        <v>29955634590</v>
      </c>
      <c r="C334" s="26" t="s">
        <v>10</v>
      </c>
      <c r="D334" s="18" t="s">
        <v>9</v>
      </c>
      <c r="E334" s="58"/>
      <c r="F334" s="17">
        <v>3293</v>
      </c>
      <c r="G334" s="64" t="s">
        <v>79</v>
      </c>
    </row>
    <row r="335" spans="1:11" x14ac:dyDescent="0.25">
      <c r="A335" s="169" t="s">
        <v>49</v>
      </c>
      <c r="B335" s="169"/>
      <c r="C335" s="169"/>
      <c r="D335" s="69"/>
      <c r="E335" s="70">
        <f>SUM(E304:E334)</f>
        <v>2015.22</v>
      </c>
      <c r="F335" s="169"/>
      <c r="G335" s="169"/>
    </row>
    <row r="336" spans="1:11" s="53" customFormat="1" x14ac:dyDescent="0.25">
      <c r="A336" s="17" t="s">
        <v>50</v>
      </c>
      <c r="B336" s="165">
        <v>52508873833</v>
      </c>
      <c r="C336" s="113" t="s">
        <v>51</v>
      </c>
      <c r="D336" s="78" t="s">
        <v>9</v>
      </c>
      <c r="E336" s="36">
        <v>150.1</v>
      </c>
      <c r="F336" s="17">
        <v>3431</v>
      </c>
      <c r="G336" s="17" t="s">
        <v>52</v>
      </c>
      <c r="K336" s="53" t="s">
        <v>39</v>
      </c>
    </row>
    <row r="337" spans="1:12" x14ac:dyDescent="0.25">
      <c r="A337" s="180" t="s">
        <v>53</v>
      </c>
      <c r="B337" s="181"/>
      <c r="C337" s="181"/>
      <c r="D337" s="31"/>
      <c r="E337" s="32">
        <f>SUM(E336:E336)</f>
        <v>150.1</v>
      </c>
      <c r="F337" s="180"/>
      <c r="G337" s="182"/>
      <c r="L337" t="s">
        <v>39</v>
      </c>
    </row>
    <row r="338" spans="1:12" hidden="1" x14ac:dyDescent="0.25">
      <c r="A338" s="21" t="s">
        <v>324</v>
      </c>
      <c r="B338" s="26">
        <v>84698789700</v>
      </c>
      <c r="C338" s="26" t="s">
        <v>10</v>
      </c>
      <c r="D338" s="78" t="s">
        <v>9</v>
      </c>
      <c r="E338" s="131"/>
      <c r="F338" s="55">
        <v>328129</v>
      </c>
      <c r="G338" s="98" t="s">
        <v>316</v>
      </c>
    </row>
    <row r="339" spans="1:12" hidden="1" x14ac:dyDescent="0.25">
      <c r="A339" s="98" t="s">
        <v>73</v>
      </c>
      <c r="B339" s="59" t="s">
        <v>78</v>
      </c>
      <c r="C339" s="92" t="s">
        <v>11</v>
      </c>
      <c r="D339" s="106" t="s">
        <v>9</v>
      </c>
      <c r="E339" s="128"/>
      <c r="F339" s="55">
        <v>328129</v>
      </c>
      <c r="G339" s="98" t="s">
        <v>316</v>
      </c>
    </row>
    <row r="340" spans="1:12" hidden="1" x14ac:dyDescent="0.25">
      <c r="A340" s="180" t="s">
        <v>317</v>
      </c>
      <c r="B340" s="181"/>
      <c r="C340" s="181"/>
      <c r="D340" s="181"/>
      <c r="E340" s="32">
        <f>SUM(E338:E339)</f>
        <v>0</v>
      </c>
      <c r="F340" s="180"/>
      <c r="G340" s="182"/>
    </row>
    <row r="341" spans="1:12" x14ac:dyDescent="0.25">
      <c r="A341" s="171" t="s">
        <v>407</v>
      </c>
      <c r="B341" s="171"/>
      <c r="C341" s="171"/>
      <c r="D341" s="38"/>
      <c r="E341" s="39">
        <f>E278+E335+E124+E337+E303+E41+E340</f>
        <v>45273.810000000005</v>
      </c>
      <c r="F341" s="40"/>
      <c r="G341" s="40"/>
    </row>
    <row r="342" spans="1:12" hidden="1" x14ac:dyDescent="0.25">
      <c r="A342" s="60" t="s">
        <v>243</v>
      </c>
      <c r="B342" s="157">
        <v>8110509618</v>
      </c>
      <c r="C342" s="26" t="s">
        <v>10</v>
      </c>
      <c r="D342" s="21" t="s">
        <v>9</v>
      </c>
      <c r="E342" s="23"/>
      <c r="F342" s="27">
        <v>4224</v>
      </c>
      <c r="G342" s="28" t="s">
        <v>393</v>
      </c>
    </row>
    <row r="343" spans="1:12" hidden="1" x14ac:dyDescent="0.25">
      <c r="A343" s="170" t="s">
        <v>406</v>
      </c>
      <c r="B343" s="170"/>
      <c r="C343" s="170"/>
      <c r="D343" s="160"/>
      <c r="E343" s="161">
        <f>E342</f>
        <v>0</v>
      </c>
      <c r="F343" s="162"/>
      <c r="G343" s="162"/>
    </row>
    <row r="344" spans="1:12" hidden="1" x14ac:dyDescent="0.25">
      <c r="A344" s="171" t="s">
        <v>408</v>
      </c>
      <c r="B344" s="171"/>
      <c r="C344" s="171"/>
      <c r="D344" s="38"/>
      <c r="E344" s="39">
        <f>E343</f>
        <v>0</v>
      </c>
      <c r="F344" s="40"/>
      <c r="G344" s="40"/>
    </row>
    <row r="345" spans="1:12" x14ac:dyDescent="0.25">
      <c r="A345" s="172" t="s">
        <v>54</v>
      </c>
      <c r="B345" s="172"/>
      <c r="C345" s="172"/>
      <c r="D345" s="172"/>
      <c r="E345" s="163">
        <f>E344+E341</f>
        <v>45273.810000000005</v>
      </c>
      <c r="F345" s="164"/>
      <c r="G345" s="164"/>
    </row>
    <row r="346" spans="1:12" x14ac:dyDescent="0.25">
      <c r="A346" s="51"/>
      <c r="B346" s="51"/>
      <c r="C346" s="51"/>
      <c r="D346" s="51"/>
      <c r="E346" s="147"/>
      <c r="F346" s="53"/>
      <c r="G346" s="53"/>
    </row>
    <row r="347" spans="1:12" x14ac:dyDescent="0.25">
      <c r="A347" s="53" t="s">
        <v>55</v>
      </c>
      <c r="B347" s="148"/>
      <c r="C347" s="149"/>
      <c r="D347" s="150"/>
      <c r="E347" s="53"/>
      <c r="F347" s="53"/>
      <c r="G347" s="53"/>
      <c r="K347" t="s">
        <v>39</v>
      </c>
    </row>
    <row r="348" spans="1:12" x14ac:dyDescent="0.25">
      <c r="A348" t="s">
        <v>56</v>
      </c>
      <c r="B348" s="41"/>
      <c r="C348" s="84"/>
      <c r="D348" s="42"/>
      <c r="G348" t="s">
        <v>39</v>
      </c>
    </row>
    <row r="349" spans="1:12" x14ac:dyDescent="0.25">
      <c r="A349" t="s">
        <v>57</v>
      </c>
      <c r="B349" s="41"/>
      <c r="C349" s="84"/>
      <c r="D349" s="42"/>
    </row>
    <row r="350" spans="1:12" x14ac:dyDescent="0.25">
      <c r="B350" s="41"/>
      <c r="C350" s="84"/>
      <c r="D350" s="42"/>
      <c r="I350" s="53" t="s">
        <v>39</v>
      </c>
    </row>
    <row r="351" spans="1:12" x14ac:dyDescent="0.25">
      <c r="A351" s="188" t="s">
        <v>433</v>
      </c>
      <c r="B351" s="188"/>
      <c r="C351" s="188"/>
      <c r="D351" s="188"/>
      <c r="E351" s="188"/>
    </row>
    <row r="352" spans="1:12" x14ac:dyDescent="0.25">
      <c r="B352" s="41"/>
      <c r="C352" s="84"/>
      <c r="D352" s="42"/>
    </row>
    <row r="353" spans="1:9" x14ac:dyDescent="0.25">
      <c r="A353" s="77" t="s">
        <v>58</v>
      </c>
      <c r="B353" s="189" t="s">
        <v>59</v>
      </c>
      <c r="C353" s="189"/>
      <c r="D353" s="189"/>
      <c r="E353" s="189"/>
    </row>
    <row r="354" spans="1:9" x14ac:dyDescent="0.25">
      <c r="A354" s="193">
        <f>3393.11+277733.05</f>
        <v>281126.15999999997</v>
      </c>
      <c r="B354" s="195" t="s">
        <v>60</v>
      </c>
      <c r="C354" s="195"/>
      <c r="D354" s="195"/>
      <c r="E354" s="195"/>
      <c r="I354" s="53" t="s">
        <v>39</v>
      </c>
    </row>
    <row r="355" spans="1:9" x14ac:dyDescent="0.25">
      <c r="A355" s="194"/>
      <c r="B355" s="195"/>
      <c r="C355" s="195"/>
      <c r="D355" s="195"/>
      <c r="E355" s="195"/>
    </row>
    <row r="356" spans="1:9" x14ac:dyDescent="0.25">
      <c r="A356" s="43">
        <f>1200+12900</f>
        <v>14100</v>
      </c>
      <c r="B356" s="185" t="s">
        <v>61</v>
      </c>
      <c r="C356" s="186"/>
      <c r="D356" s="186"/>
      <c r="E356" s="187"/>
      <c r="G356" t="s">
        <v>39</v>
      </c>
    </row>
    <row r="357" spans="1:9" x14ac:dyDescent="0.25">
      <c r="A357" s="23">
        <f>559.86+45825.93</f>
        <v>46385.79</v>
      </c>
      <c r="B357" s="185" t="s">
        <v>62</v>
      </c>
      <c r="C357" s="186"/>
      <c r="D357" s="186"/>
      <c r="E357" s="187"/>
    </row>
    <row r="358" spans="1:9" x14ac:dyDescent="0.25">
      <c r="A358" s="23">
        <v>4924.3100000000004</v>
      </c>
      <c r="B358" s="185" t="s">
        <v>63</v>
      </c>
      <c r="C358" s="186"/>
      <c r="D358" s="186"/>
      <c r="E358" s="187"/>
    </row>
    <row r="359" spans="1:9" x14ac:dyDescent="0.25">
      <c r="A359" s="43">
        <f>795.78+95.55+652.77+134.5</f>
        <v>1678.6</v>
      </c>
      <c r="B359" s="185" t="s">
        <v>64</v>
      </c>
      <c r="C359" s="186"/>
      <c r="D359" s="186"/>
      <c r="E359" s="187"/>
    </row>
    <row r="360" spans="1:9" x14ac:dyDescent="0.25">
      <c r="A360" s="23">
        <f>1300+1050</f>
        <v>2350</v>
      </c>
      <c r="B360" s="185" t="s">
        <v>65</v>
      </c>
      <c r="C360" s="186"/>
      <c r="D360" s="186"/>
      <c r="E360" s="187"/>
    </row>
    <row r="361" spans="1:9" x14ac:dyDescent="0.25">
      <c r="A361" s="23">
        <f>262.24+593.41</f>
        <v>855.65</v>
      </c>
      <c r="B361" s="45" t="s">
        <v>72</v>
      </c>
      <c r="C361" s="85"/>
      <c r="D361" s="30"/>
      <c r="E361" s="46"/>
    </row>
    <row r="362" spans="1:9" x14ac:dyDescent="0.25">
      <c r="A362" s="23"/>
      <c r="B362" s="45" t="s">
        <v>76</v>
      </c>
      <c r="C362" s="85"/>
      <c r="D362" s="44"/>
      <c r="E362" s="46"/>
    </row>
    <row r="363" spans="1:9" x14ac:dyDescent="0.25">
      <c r="A363" s="23">
        <v>200</v>
      </c>
      <c r="B363" s="123" t="s">
        <v>263</v>
      </c>
      <c r="C363" s="85"/>
      <c r="D363" s="124"/>
      <c r="E363" s="125"/>
    </row>
    <row r="364" spans="1:9" x14ac:dyDescent="0.25">
      <c r="A364" s="47"/>
      <c r="B364" s="190" t="s">
        <v>66</v>
      </c>
      <c r="C364" s="191"/>
      <c r="D364" s="191"/>
      <c r="E364" s="192"/>
    </row>
    <row r="365" spans="1:9" x14ac:dyDescent="0.25">
      <c r="A365" s="48">
        <f>SUM(A354:A364)</f>
        <v>351620.50999999995</v>
      </c>
      <c r="B365" s="41"/>
      <c r="C365" s="84"/>
      <c r="D365" s="42"/>
    </row>
    <row r="366" spans="1:9" x14ac:dyDescent="0.25">
      <c r="A366" s="49"/>
      <c r="B366" s="41"/>
      <c r="C366" s="84"/>
      <c r="D366" s="42"/>
      <c r="G366" t="s">
        <v>39</v>
      </c>
    </row>
    <row r="367" spans="1:9" x14ac:dyDescent="0.25">
      <c r="A367" s="50" t="s">
        <v>67</v>
      </c>
      <c r="B367" s="37">
        <f>A365+E341</f>
        <v>396894.31999999995</v>
      </c>
      <c r="C367" s="52"/>
      <c r="D367" s="51"/>
      <c r="E367" s="52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  <row r="381" spans="13:13" x14ac:dyDescent="0.25">
      <c r="M381" s="3"/>
    </row>
    <row r="382" spans="13:13" x14ac:dyDescent="0.25">
      <c r="M382" s="3"/>
    </row>
    <row r="383" spans="13:13" x14ac:dyDescent="0.25">
      <c r="M383" s="3"/>
    </row>
    <row r="384" spans="13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</sheetData>
  <autoFilter ref="A7:M340"/>
  <mergeCells count="52">
    <mergeCell ref="F40:G40"/>
    <mergeCell ref="A123:D123"/>
    <mergeCell ref="F123:G123"/>
    <mergeCell ref="A41:D41"/>
    <mergeCell ref="F41:G41"/>
    <mergeCell ref="F69:G69"/>
    <mergeCell ref="F96:G96"/>
    <mergeCell ref="F98:G98"/>
    <mergeCell ref="A69:D69"/>
    <mergeCell ref="A96:D96"/>
    <mergeCell ref="A98:D98"/>
    <mergeCell ref="A109:D109"/>
    <mergeCell ref="F109:G109"/>
    <mergeCell ref="F118:G118"/>
    <mergeCell ref="A40:D40"/>
    <mergeCell ref="A157:D157"/>
    <mergeCell ref="A139:D139"/>
    <mergeCell ref="A144:D144"/>
    <mergeCell ref="A118:D118"/>
    <mergeCell ref="B364:E364"/>
    <mergeCell ref="A354:A355"/>
    <mergeCell ref="B354:E355"/>
    <mergeCell ref="B356:E356"/>
    <mergeCell ref="B357:E357"/>
    <mergeCell ref="B358:E358"/>
    <mergeCell ref="B359:E359"/>
    <mergeCell ref="B360:E360"/>
    <mergeCell ref="A340:D340"/>
    <mergeCell ref="F340:G340"/>
    <mergeCell ref="A351:E351"/>
    <mergeCell ref="B353:E353"/>
    <mergeCell ref="A303:D303"/>
    <mergeCell ref="F278:G278"/>
    <mergeCell ref="A124:C124"/>
    <mergeCell ref="A131:D131"/>
    <mergeCell ref="F131:G131"/>
    <mergeCell ref="F144:G144"/>
    <mergeCell ref="F139:G139"/>
    <mergeCell ref="A254:D254"/>
    <mergeCell ref="A278:C278"/>
    <mergeCell ref="A153:D153"/>
    <mergeCell ref="A259:D259"/>
    <mergeCell ref="A277:D277"/>
    <mergeCell ref="A159:D159"/>
    <mergeCell ref="A335:C335"/>
    <mergeCell ref="F335:G335"/>
    <mergeCell ref="A343:C343"/>
    <mergeCell ref="A344:C344"/>
    <mergeCell ref="A345:D345"/>
    <mergeCell ref="A337:C337"/>
    <mergeCell ref="F337:G337"/>
    <mergeCell ref="A341:C341"/>
  </mergeCells>
  <pageMargins left="0.7" right="0.7" top="0.75" bottom="0.75" header="0.3" footer="0.3"/>
  <pageSetup orientation="portrait" r:id="rId1"/>
  <ignoredErrors>
    <ignoredError sqref="B52 B128:B129 B74:B76 B150 B11:B15 B24 B143 B263 B83:B84 B19:B20 B44:B49 B26 B285 B297:B298 B36:B37 B54 B88 B95 B22 B33 B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2024-10-16T12:31:05Z</dcterms:created>
  <dcterms:modified xsi:type="dcterms:W3CDTF">2026-04-24T08:09:44Z</dcterms:modified>
</cp:coreProperties>
</file>